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filterPrivacy="1" codeName="ThisWorkbook"/>
  <xr:revisionPtr revIDLastSave="0" documentId="8_{93450F21-4B62-0F4D-8BEE-97A937FF4B70}" xr6:coauthVersionLast="47" xr6:coauthVersionMax="47" xr10:uidLastSave="{00000000-0000-0000-0000-000000000000}"/>
  <bookViews>
    <workbookView xWindow="47820" yWindow="3620" windowWidth="31200" windowHeight="22460" xr2:uid="{00000000-000D-0000-FFFF-FFFF00000000}"/>
  </bookViews>
  <sheets>
    <sheet name="Yearly Timesheet" sheetId="1" r:id="rId1"/>
  </sheets>
  <definedNames>
    <definedName name="_xlnm.Print_Area" localSheetId="0">'Yearly Timesheet'!$B$1:$L$140</definedName>
    <definedName name="_xlnm.Print_Titles" localSheetId="0">'Yearly Timesheet'!$1:$5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c r="C118" i="1"/>
  <c r="C129" i="1"/>
  <c r="C95" i="1"/>
  <c r="C106" i="1"/>
  <c r="C84" i="1"/>
  <c r="C72" i="1"/>
  <c r="C61" i="1"/>
  <c r="C50" i="1"/>
  <c r="C38" i="1"/>
  <c r="C27" i="1"/>
  <c r="K15" i="1"/>
  <c r="J15" i="1"/>
  <c r="I15" i="1"/>
  <c r="H15" i="1"/>
  <c r="G15" i="1"/>
  <c r="C15" i="1"/>
  <c r="F15" i="1"/>
  <c r="E15" i="1"/>
  <c r="D15" i="1"/>
  <c r="C16" i="1"/>
  <c r="L15" i="1"/>
  <c r="F16" i="1"/>
  <c r="L26" i="1"/>
  <c r="F27" i="1"/>
  <c r="L37" i="1"/>
  <c r="F38" i="1"/>
  <c r="L49" i="1"/>
  <c r="F50" i="1"/>
  <c r="L60" i="1"/>
  <c r="F61" i="1"/>
  <c r="L71" i="1"/>
  <c r="F72" i="1"/>
  <c r="L83" i="1"/>
  <c r="F84" i="1"/>
  <c r="L94" i="1"/>
  <c r="F95" i="1"/>
  <c r="L105" i="1"/>
  <c r="F106" i="1"/>
  <c r="L117" i="1"/>
  <c r="F118" i="1"/>
  <c r="L128" i="1"/>
  <c r="F129" i="1"/>
  <c r="L139" i="1"/>
  <c r="F140" i="1"/>
  <c r="H4" i="1"/>
  <c r="J4" i="1"/>
  <c r="L4" i="1"/>
</calcChain>
</file>

<file path=xl/sharedStrings.xml><?xml version="1.0" encoding="utf-8"?>
<sst xmlns="http://schemas.openxmlformats.org/spreadsheetml/2006/main" count="265" uniqueCount="67">
  <si>
    <t>Employee name:</t>
  </si>
  <si>
    <t>Manager:</t>
  </si>
  <si>
    <t>January</t>
  </si>
  <si>
    <t>Monday</t>
  </si>
  <si>
    <t>Tuesday</t>
  </si>
  <si>
    <t>Wednesday</t>
  </si>
  <si>
    <t>Thursday</t>
  </si>
  <si>
    <t>Friday</t>
  </si>
  <si>
    <t>Saturday</t>
  </si>
  <si>
    <t>Sunday</t>
  </si>
  <si>
    <t>Total weekly hours</t>
  </si>
  <si>
    <t>Jan. total: Regular hours</t>
  </si>
  <si>
    <t>February</t>
  </si>
  <si>
    <t>Feb. total: Regular hours</t>
  </si>
  <si>
    <t>March</t>
  </si>
  <si>
    <t>Mar. total: Regular hours</t>
  </si>
  <si>
    <t>April</t>
  </si>
  <si>
    <t>Apr. total: Regular hours</t>
  </si>
  <si>
    <t>May</t>
  </si>
  <si>
    <t>May total: Regular hours</t>
  </si>
  <si>
    <t>June</t>
  </si>
  <si>
    <t>June total: Regular hours</t>
  </si>
  <si>
    <t>July</t>
  </si>
  <si>
    <t>July total: Regular hours</t>
  </si>
  <si>
    <t>August</t>
  </si>
  <si>
    <t>Aug. total: Regular hours</t>
  </si>
  <si>
    <t>September</t>
  </si>
  <si>
    <t>Sept. total: Regular hours</t>
  </si>
  <si>
    <t>October</t>
  </si>
  <si>
    <t>Oct. total: Regular hours</t>
  </si>
  <si>
    <t>November</t>
  </si>
  <si>
    <t>Nov. total: Regular hours</t>
  </si>
  <si>
    <t>December</t>
  </si>
  <si>
    <t>Dec. total: Regular hours</t>
  </si>
  <si>
    <t>Week 1</t>
  </si>
  <si>
    <t>Email address:</t>
  </si>
  <si>
    <t>Phone number:</t>
  </si>
  <si>
    <t>Overtime</t>
  </si>
  <si>
    <t>Jan. total: Overtime</t>
  </si>
  <si>
    <t>Feb. total: Overtime</t>
  </si>
  <si>
    <t>Mar. total: Overtime</t>
  </si>
  <si>
    <t>Apr. total: Overtime</t>
  </si>
  <si>
    <t>May total: Overtime</t>
  </si>
  <si>
    <t>June total: Overtime</t>
  </si>
  <si>
    <t>July total: Overtime</t>
  </si>
  <si>
    <t>Aug. total: Overtime</t>
  </si>
  <si>
    <t>Sept. total: Overtime</t>
  </si>
  <si>
    <t>Oct. total: Overtime</t>
  </si>
  <si>
    <t>Nov. total: Overtime</t>
  </si>
  <si>
    <t>Dec. total: Overtime</t>
  </si>
  <si>
    <t>Week 2</t>
  </si>
  <si>
    <t xml:space="preserve">Overtime </t>
  </si>
  <si>
    <t>Year to date totals:</t>
  </si>
  <si>
    <t>Regular hours:</t>
  </si>
  <si>
    <t>Week 3</t>
  </si>
  <si>
    <t xml:space="preserve">Overtime  </t>
  </si>
  <si>
    <t>Overtime hours:</t>
  </si>
  <si>
    <t>Week 4</t>
  </si>
  <si>
    <t xml:space="preserve">Overtime   </t>
  </si>
  <si>
    <t>Total:</t>
  </si>
  <si>
    <t>Week 5</t>
  </si>
  <si>
    <t xml:space="preserve">Overtime    </t>
  </si>
  <si>
    <r>
      <t xml:space="preserve">January, February, March      </t>
    </r>
    <r>
      <rPr>
        <sz val="11"/>
        <color theme="0"/>
        <rFont val="Arial"/>
        <family val="2"/>
      </rPr>
      <t>Employee time sheet: Daily, Weekly, Monthly, Yearly</t>
    </r>
  </si>
  <si>
    <r>
      <t xml:space="preserve">April, May, June      </t>
    </r>
    <r>
      <rPr>
        <sz val="11"/>
        <color theme="0"/>
        <rFont val="Arial"/>
        <family val="2"/>
      </rPr>
      <t>Employee time sheet: Daily, Weekly, Monthly, Yearly</t>
    </r>
  </si>
  <si>
    <r>
      <t xml:space="preserve">July, August, September      </t>
    </r>
    <r>
      <rPr>
        <sz val="11"/>
        <color theme="0"/>
        <rFont val="Arial"/>
        <family val="2"/>
      </rPr>
      <t>Employee time sheet: Daily, Weekly, Monthly, Yearly</t>
    </r>
  </si>
  <si>
    <r>
      <t xml:space="preserve">October, November, December      </t>
    </r>
    <r>
      <rPr>
        <sz val="11"/>
        <color theme="0"/>
        <rFont val="Arial"/>
        <family val="2"/>
      </rPr>
      <t>Employee time sheet: Daily, Weekly, Monthly, Yearly</t>
    </r>
  </si>
  <si>
    <t>Payroll projection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</si>
</sst>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quot;£&quot;* #,##0_-;\-&quot;£&quot;* #,##0_-;_-&quot;£&quot;* &quot;-&quot;_-;_-@_-"/>
    <numFmt numFmtId="165" formatCode="_-&quot;£&quot;* #,##0.00_-;\-&quot;£&quot;* #,##0.00_-;_-&quot;£&quot;* &quot;-&quot;??_-;_-@_-"/>
  </numFmts>
  <fonts count="30" x14ac:knownFonts="1">
    <font>
      <sz val="10"/>
      <name val="Arial"/>
      <family val="2"/>
    </font>
    <font>
      <sz val="11"/>
      <color theme="1"/>
      <name val="Century Gothic"/>
      <family val="2"/>
      <scheme val="minor"/>
    </font>
    <font>
      <sz val="8"/>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
      <sz val="9"/>
      <name val="Arial"/>
      <family val="2"/>
    </font>
    <font>
      <b/>
      <sz val="9"/>
      <name val="Arial"/>
      <family val="2"/>
    </font>
    <font>
      <b/>
      <sz val="14"/>
      <color theme="0"/>
      <name val="Arial"/>
      <family val="2"/>
    </font>
    <font>
      <sz val="11"/>
      <color theme="0"/>
      <name val="Arial"/>
      <family val="2"/>
    </font>
    <font>
      <sz val="14"/>
      <color indexed="9"/>
      <name val="Arial"/>
      <family val="2"/>
    </font>
    <font>
      <b/>
      <sz val="11"/>
      <name val="Arial"/>
      <family val="2"/>
    </font>
    <font>
      <b/>
      <sz val="9"/>
      <color theme="0"/>
      <name val="Arial"/>
      <family val="2"/>
    </font>
    <font>
      <sz val="14"/>
      <name val="Arial"/>
      <family val="2"/>
    </font>
    <font>
      <sz val="14"/>
      <color theme="0"/>
      <name val="Arial"/>
      <family val="2"/>
    </font>
    <font>
      <b/>
      <sz val="26"/>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3E0A1"/>
        <bgColor indexed="64"/>
      </patternFill>
    </fill>
    <fill>
      <patternFill patternType="solid">
        <fgColor rgb="FF91E0CA"/>
        <bgColor indexed="64"/>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3" fillId="0" borderId="0" applyNumberFormat="0" applyFill="0" applyBorder="0" applyAlignment="0" applyProtection="0"/>
    <xf numFmtId="0" fontId="4" fillId="0" borderId="12" applyNumberFormat="0" applyFill="0" applyAlignment="0" applyProtection="0"/>
    <xf numFmtId="0" fontId="5" fillId="0" borderId="13" applyNumberFormat="0" applyFill="0" applyAlignment="0" applyProtection="0"/>
    <xf numFmtId="0" fontId="6" fillId="0" borderId="14" applyNumberFormat="0" applyFill="0" applyAlignment="0" applyProtection="0"/>
    <xf numFmtId="0" fontId="6" fillId="0" borderId="0" applyNumberFormat="0" applyFill="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15" applyNumberFormat="0" applyAlignment="0" applyProtection="0"/>
    <xf numFmtId="0" fontId="11" fillId="9" borderId="16" applyNumberFormat="0" applyAlignment="0" applyProtection="0"/>
    <xf numFmtId="0" fontId="12" fillId="9" borderId="15" applyNumberFormat="0" applyAlignment="0" applyProtection="0"/>
    <xf numFmtId="0" fontId="13" fillId="0" borderId="17" applyNumberFormat="0" applyFill="0" applyAlignment="0" applyProtection="0"/>
    <xf numFmtId="0" fontId="14" fillId="10" borderId="18" applyNumberFormat="0" applyAlignment="0" applyProtection="0"/>
    <xf numFmtId="0" fontId="15" fillId="0" borderId="0" applyNumberFormat="0" applyFill="0" applyBorder="0" applyAlignment="0" applyProtection="0"/>
    <xf numFmtId="0" fontId="19" fillId="11" borderId="19" applyNumberFormat="0" applyFont="0" applyAlignment="0" applyProtection="0"/>
    <xf numFmtId="0" fontId="16" fillId="0" borderId="0" applyNumberFormat="0" applyFill="0" applyBorder="0" applyAlignment="0" applyProtection="0"/>
    <xf numFmtId="0" fontId="17" fillId="0" borderId="20" applyNumberFormat="0" applyFill="0" applyAlignment="0" applyProtection="0"/>
    <xf numFmtId="0" fontId="1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0">
    <xf numFmtId="0" fontId="0" fillId="0" borderId="0" xfId="0"/>
    <xf numFmtId="0" fontId="20" fillId="2" borderId="0" xfId="0" applyFont="1" applyFill="1"/>
    <xf numFmtId="0" fontId="20" fillId="2" borderId="0" xfId="0" applyFont="1" applyFill="1" applyAlignment="1">
      <alignment horizontal="left"/>
    </xf>
    <xf numFmtId="0" fontId="20" fillId="2" borderId="1" xfId="0" applyFont="1" applyFill="1" applyBorder="1" applyAlignment="1">
      <alignment horizontal="left"/>
    </xf>
    <xf numFmtId="0" fontId="20" fillId="2" borderId="0" xfId="0" applyFont="1" applyFill="1" applyAlignment="1">
      <alignment horizontal="left" indent="3"/>
    </xf>
    <xf numFmtId="0" fontId="20" fillId="2" borderId="0" xfId="0" applyFont="1" applyFill="1" applyAlignment="1">
      <alignment vertical="center"/>
    </xf>
    <xf numFmtId="0" fontId="20" fillId="2" borderId="0" xfId="0" applyFont="1" applyFill="1" applyAlignment="1">
      <alignment horizontal="right" vertical="center"/>
    </xf>
    <xf numFmtId="0" fontId="20" fillId="2" borderId="2" xfId="0" applyFont="1" applyFill="1" applyBorder="1" applyAlignment="1">
      <alignment horizontal="left"/>
    </xf>
    <xf numFmtId="0" fontId="21" fillId="3" borderId="3" xfId="0" applyFont="1" applyFill="1" applyBorder="1" applyAlignment="1">
      <alignment horizontal="left"/>
    </xf>
    <xf numFmtId="0" fontId="20" fillId="2" borderId="0" xfId="0" applyFont="1" applyFill="1" applyAlignment="1">
      <alignment horizontal="right"/>
    </xf>
    <xf numFmtId="0" fontId="21" fillId="2" borderId="0" xfId="0" applyFont="1" applyFill="1" applyAlignment="1">
      <alignment horizontal="left"/>
    </xf>
    <xf numFmtId="0" fontId="22" fillId="4" borderId="3" xfId="0" applyFont="1" applyFill="1" applyBorder="1" applyAlignment="1">
      <alignment horizontal="left" vertical="center"/>
    </xf>
    <xf numFmtId="0" fontId="24" fillId="2" borderId="0" xfId="0" applyFont="1" applyFill="1" applyAlignment="1">
      <alignment vertical="center"/>
    </xf>
    <xf numFmtId="0" fontId="20" fillId="3" borderId="4" xfId="0" applyFont="1" applyFill="1" applyBorder="1" applyAlignment="1">
      <alignment horizontal="left"/>
    </xf>
    <xf numFmtId="0" fontId="20" fillId="0" borderId="3" xfId="0" applyFont="1" applyBorder="1" applyAlignment="1">
      <alignment horizontal="right"/>
    </xf>
    <xf numFmtId="0" fontId="21" fillId="3" borderId="9" xfId="0" applyFont="1" applyFill="1" applyBorder="1" applyAlignment="1">
      <alignment horizontal="left"/>
    </xf>
    <xf numFmtId="0" fontId="20" fillId="0" borderId="10" xfId="0" applyFont="1" applyBorder="1" applyAlignment="1">
      <alignment horizontal="right"/>
    </xf>
    <xf numFmtId="0" fontId="26" fillId="4" borderId="3" xfId="0" applyFont="1" applyFill="1" applyBorder="1" applyAlignment="1">
      <alignment horizontal="left"/>
    </xf>
    <xf numFmtId="0" fontId="21" fillId="3" borderId="3" xfId="0" applyFont="1" applyFill="1" applyBorder="1" applyAlignment="1">
      <alignment horizontal="right"/>
    </xf>
    <xf numFmtId="0" fontId="26" fillId="4" borderId="3" xfId="0" applyFont="1" applyFill="1" applyBorder="1" applyAlignment="1">
      <alignment horizontal="left"/>
    </xf>
    <xf numFmtId="0" fontId="27" fillId="2" borderId="0" xfId="0" applyFont="1" applyFill="1" applyAlignment="1">
      <alignment vertical="center"/>
    </xf>
    <xf numFmtId="0" fontId="28" fillId="4" borderId="3" xfId="0" applyFont="1" applyFill="1" applyBorder="1" applyAlignment="1">
      <alignment horizontal="left" vertical="center"/>
    </xf>
    <xf numFmtId="0" fontId="25" fillId="36" borderId="6" xfId="0" applyFont="1" applyFill="1" applyBorder="1" applyAlignment="1">
      <alignment horizontal="left"/>
    </xf>
    <xf numFmtId="0" fontId="21" fillId="36" borderId="7" xfId="0" applyFont="1" applyFill="1" applyBorder="1" applyAlignment="1">
      <alignment horizontal="center"/>
    </xf>
    <xf numFmtId="0" fontId="21" fillId="36" borderId="8" xfId="0" applyFont="1" applyFill="1" applyBorder="1" applyAlignment="1">
      <alignment horizontal="center"/>
    </xf>
    <xf numFmtId="0" fontId="20" fillId="37" borderId="3" xfId="0" applyFont="1" applyFill="1" applyBorder="1" applyAlignment="1">
      <alignment horizontal="right"/>
    </xf>
    <xf numFmtId="0" fontId="20" fillId="37" borderId="10" xfId="0" applyFont="1" applyFill="1" applyBorder="1" applyAlignment="1">
      <alignment horizontal="right"/>
    </xf>
    <xf numFmtId="0" fontId="20" fillId="37" borderId="5" xfId="0" applyFont="1" applyFill="1" applyBorder="1" applyAlignment="1">
      <alignment horizontal="right"/>
    </xf>
    <xf numFmtId="0" fontId="20" fillId="37" borderId="11" xfId="0" applyFont="1" applyFill="1" applyBorder="1" applyAlignment="1">
      <alignment horizontal="right"/>
    </xf>
    <xf numFmtId="0" fontId="29" fillId="2" borderId="0" xfId="0" applyFont="1" applyFill="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 cent" xfId="5" builtinId="5" customBuiltin="1"/>
    <cellStyle name="Title" xfId="6" builtinId="15" customBuiltin="1"/>
    <cellStyle name="Total" xfId="22" builtinId="25" customBuiltin="1"/>
    <cellStyle name="Warning Text" xfId="19" builtinId="11" customBuiltin="1"/>
  </cellStyles>
  <dxfs count="343">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scheme val="none"/>
      </font>
      <numFmt numFmtId="0" formatCode="General"/>
      <fill>
        <patternFill patternType="solid">
          <fgColor indexed="64"/>
          <bgColor rgb="FF91E0CA"/>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border outline="0">
        <right style="thin">
          <color theme="0" tint="-0.24994659260841701"/>
        </right>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i val="0"/>
        <strike val="0"/>
        <condense val="0"/>
        <extend val="0"/>
        <outline val="0"/>
        <shadow val="0"/>
        <u val="none"/>
        <vertAlign val="baseline"/>
        <sz val="9"/>
        <color auto="1"/>
        <name val="Arial"/>
        <family val="2"/>
        <scheme val="none"/>
      </font>
      <numFmt numFmtId="0" formatCode="General"/>
      <fill>
        <patternFill patternType="solid">
          <fgColor indexed="64"/>
          <bgColor rgb="FF03E0A1"/>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9"/>
        <color auto="1"/>
        <name val="Arial"/>
        <family val="2"/>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onth" pivot="0" count="7" xr9:uid="{00000000-0011-0000-FFFF-FFFF00000000}">
      <tableStyleElement type="wholeTable" dxfId="342"/>
      <tableStyleElement type="headerRow" dxfId="341"/>
      <tableStyleElement type="totalRow" dxfId="340"/>
      <tableStyleElement type="firstColumn" dxfId="339"/>
      <tableStyleElement type="lastColumn" dxfId="338"/>
      <tableStyleElement type="firstRowStripe" dxfId="337"/>
      <tableStyleElement type="firstColumnStripe"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mruColors>
      <color rgb="FF91E0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25400</xdr:colOff>
      <xdr:row>0</xdr:row>
      <xdr:rowOff>139700</xdr:rowOff>
    </xdr:from>
    <xdr:to>
      <xdr:col>11</xdr:col>
      <xdr:colOff>1320800</xdr:colOff>
      <xdr:row>0</xdr:row>
      <xdr:rowOff>361515</xdr:rowOff>
    </xdr:to>
    <xdr:pic>
      <xdr:nvPicPr>
        <xdr:cNvPr id="2" name="Picture 1" descr="Payroll Index">
          <a:extLst>
            <a:ext uri="{FF2B5EF4-FFF2-40B4-BE49-F238E27FC236}">
              <a16:creationId xmlns:a16="http://schemas.microsoft.com/office/drawing/2014/main" id="{2A38567B-9FF9-9B44-A66E-485C0E9D9C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00" y="139700"/>
          <a:ext cx="1295400" cy="221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y" displayName="January" ref="B7:L15" totalsRowCount="1" headerRowDxfId="131" dataDxfId="286" totalsRowDxfId="287" headerRowBorderDxfId="335" tableBorderDxfId="334" totalsRowBorderDxfId="333">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uary" totalsRowLabel="Total weekly hours" dataDxfId="299" totalsRowDxfId="298"/>
    <tableColumn id="3" xr3:uid="{00000000-0010-0000-0000-000003000000}" name="Week 1" totalsRowFunction="sum" dataDxfId="119" totalsRowDxfId="297"/>
    <tableColumn id="4" xr3:uid="{00000000-0010-0000-0000-000004000000}" name="Overtime" totalsRowFunction="sum" dataDxfId="118" totalsRowDxfId="296"/>
    <tableColumn id="5" xr3:uid="{00000000-0010-0000-0000-000005000000}" name="Week 2" totalsRowFunction="sum" dataDxfId="117" totalsRowDxfId="295"/>
    <tableColumn id="6" xr3:uid="{00000000-0010-0000-0000-000006000000}" name="Overtime " totalsRowFunction="sum" dataDxfId="116" totalsRowDxfId="294"/>
    <tableColumn id="7" xr3:uid="{00000000-0010-0000-0000-000007000000}" name="Week 3" totalsRowFunction="sum" dataDxfId="115" totalsRowDxfId="293"/>
    <tableColumn id="8" xr3:uid="{00000000-0010-0000-0000-000008000000}" name="Overtime  " totalsRowFunction="sum" dataDxfId="114" totalsRowDxfId="292"/>
    <tableColumn id="9" xr3:uid="{00000000-0010-0000-0000-000009000000}" name="Week 4" totalsRowFunction="sum" dataDxfId="113" totalsRowDxfId="291"/>
    <tableColumn id="10" xr3:uid="{00000000-0010-0000-0000-00000A000000}" name="Overtime   " totalsRowFunction="sum" dataDxfId="112" totalsRowDxfId="290"/>
    <tableColumn id="11" xr3:uid="{00000000-0010-0000-0000-00000B000000}" name="Week 5" totalsRowFunction="sum" dataDxfId="111" totalsRowDxfId="289"/>
    <tableColumn id="12" xr3:uid="{00000000-0010-0000-0000-00000C000000}" name="Overtime    " totalsRowFunction="sum" dataDxfId="110" totalsRowDxfId="288"/>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January in this table. Total Weekly Hours are auto-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ctober" displayName="October" ref="B109:L117" totalsRowCount="1" headerRowDxfId="122" dataDxfId="160" totalsRowDxfId="161" headerRowBorderDxfId="308" tableBorderDxfId="307" totalsRowBorderDxfId="306">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ctober" totalsRowLabel="Total weekly hours" dataDxfId="173" totalsRowDxfId="172"/>
    <tableColumn id="2" xr3:uid="{00000000-0010-0000-0900-000002000000}" name="Week 1" totalsRowFunction="sum" dataDxfId="29" totalsRowDxfId="171"/>
    <tableColumn id="3" xr3:uid="{00000000-0010-0000-0900-000003000000}" name="Overtime" totalsRowFunction="sum" dataDxfId="28" totalsRowDxfId="170"/>
    <tableColumn id="4" xr3:uid="{00000000-0010-0000-0900-000004000000}" name="Week 2" totalsRowFunction="sum" dataDxfId="27" totalsRowDxfId="169"/>
    <tableColumn id="5" xr3:uid="{00000000-0010-0000-0900-000005000000}" name="Overtime " totalsRowFunction="sum" dataDxfId="26" totalsRowDxfId="168"/>
    <tableColumn id="6" xr3:uid="{00000000-0010-0000-0900-000006000000}" name="Week 3" totalsRowFunction="sum" dataDxfId="25" totalsRowDxfId="167"/>
    <tableColumn id="7" xr3:uid="{00000000-0010-0000-0900-000007000000}" name="Overtime  " totalsRowFunction="sum" dataDxfId="24" totalsRowDxfId="166"/>
    <tableColumn id="8" xr3:uid="{00000000-0010-0000-0900-000008000000}" name="Week 4" totalsRowFunction="sum" dataDxfId="23" totalsRowDxfId="165"/>
    <tableColumn id="9" xr3:uid="{00000000-0010-0000-0900-000009000000}" name="Overtime   " totalsRowFunction="sum" dataDxfId="22" totalsRowDxfId="164"/>
    <tableColumn id="10" xr3:uid="{00000000-0010-0000-0900-00000A000000}" name="Week 5" totalsRowFunction="sum" dataDxfId="21" totalsRowDxfId="163"/>
    <tableColumn id="11" xr3:uid="{00000000-0010-0000-0900-00000B000000}" name="Overtime    " totalsRowFunction="sum" dataDxfId="20" totalsRowDxfId="162"/>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October in this table. Total Weekly Hours are auto-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ember" displayName="November" ref="B120:L128" totalsRowCount="1" headerRowDxfId="121" dataDxfId="146" totalsRowDxfId="147" headerRowBorderDxfId="305" tableBorderDxfId="304" totalsRowBorderDxfId="303">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vember" totalsRowLabel="Total weekly hours" dataDxfId="159" totalsRowDxfId="158"/>
    <tableColumn id="2" xr3:uid="{00000000-0010-0000-0A00-000002000000}" name="Week 1" totalsRowFunction="sum" dataDxfId="19" totalsRowDxfId="157"/>
    <tableColumn id="3" xr3:uid="{00000000-0010-0000-0A00-000003000000}" name="Overtime" totalsRowFunction="sum" dataDxfId="18" totalsRowDxfId="156"/>
    <tableColumn id="4" xr3:uid="{00000000-0010-0000-0A00-000004000000}" name="Week 2" totalsRowFunction="sum" dataDxfId="17" totalsRowDxfId="155"/>
    <tableColumn id="5" xr3:uid="{00000000-0010-0000-0A00-000005000000}" name="Overtime " totalsRowFunction="sum" dataDxfId="16" totalsRowDxfId="154"/>
    <tableColumn id="6" xr3:uid="{00000000-0010-0000-0A00-000006000000}" name="Week 3" totalsRowFunction="sum" dataDxfId="15" totalsRowDxfId="153"/>
    <tableColumn id="7" xr3:uid="{00000000-0010-0000-0A00-000007000000}" name="Overtime  " totalsRowFunction="sum" dataDxfId="14" totalsRowDxfId="152"/>
    <tableColumn id="8" xr3:uid="{00000000-0010-0000-0A00-000008000000}" name="Week 4" totalsRowFunction="sum" dataDxfId="13" totalsRowDxfId="151"/>
    <tableColumn id="9" xr3:uid="{00000000-0010-0000-0A00-000009000000}" name="Overtime   " totalsRowFunction="sum" dataDxfId="12" totalsRowDxfId="150"/>
    <tableColumn id="10" xr3:uid="{00000000-0010-0000-0A00-00000A000000}" name="Week 5" totalsRowFunction="sum" dataDxfId="11" totalsRowDxfId="149"/>
    <tableColumn id="11" xr3:uid="{00000000-0010-0000-0A00-00000B000000}" name="Overtime    " totalsRowFunction="sum" dataDxfId="10" totalsRowDxfId="148"/>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November in this table. Total Weekly Hours are auto-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ecember" displayName="December" ref="B131:L139" totalsRowCount="1" headerRowDxfId="120" dataDxfId="132" totalsRowDxfId="133" headerRowBorderDxfId="302" tableBorderDxfId="301" totalsRowBorderDxfId="300">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ecember" totalsRowLabel="Total weekly hours" dataDxfId="145" totalsRowDxfId="144"/>
    <tableColumn id="2" xr3:uid="{00000000-0010-0000-0B00-000002000000}" name="Week 1" totalsRowFunction="sum" dataDxfId="9" totalsRowDxfId="143"/>
    <tableColumn id="3" xr3:uid="{00000000-0010-0000-0B00-000003000000}" name="Overtime" totalsRowFunction="sum" dataDxfId="8" totalsRowDxfId="142"/>
    <tableColumn id="4" xr3:uid="{00000000-0010-0000-0B00-000004000000}" name="Week 2" totalsRowFunction="sum" dataDxfId="7" totalsRowDxfId="141"/>
    <tableColumn id="5" xr3:uid="{00000000-0010-0000-0B00-000005000000}" name="Overtime " totalsRowFunction="sum" dataDxfId="6" totalsRowDxfId="140"/>
    <tableColumn id="6" xr3:uid="{00000000-0010-0000-0B00-000006000000}" name="Week 3" totalsRowFunction="sum" dataDxfId="5" totalsRowDxfId="139"/>
    <tableColumn id="7" xr3:uid="{00000000-0010-0000-0B00-000007000000}" name="Overtime  " totalsRowFunction="sum" dataDxfId="4" totalsRowDxfId="138"/>
    <tableColumn id="8" xr3:uid="{00000000-0010-0000-0B00-000008000000}" name="Week 4" totalsRowFunction="sum" dataDxfId="3" totalsRowDxfId="137"/>
    <tableColumn id="9" xr3:uid="{00000000-0010-0000-0B00-000009000000}" name="Overtime   " totalsRowFunction="sum" dataDxfId="2" totalsRowDxfId="136"/>
    <tableColumn id="10" xr3:uid="{00000000-0010-0000-0B00-00000A000000}" name="Week 5" totalsRowFunction="sum" dataDxfId="1" totalsRowDxfId="135"/>
    <tableColumn id="11" xr3:uid="{00000000-0010-0000-0B00-00000B000000}" name="Overtime    " totalsRowFunction="sum" dataDxfId="0" totalsRowDxfId="134"/>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December in this table. Total Weekly Hours are auto-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B18:L26" totalsRowCount="1" headerRowDxfId="130" dataDxfId="272" totalsRowDxfId="273" headerRowBorderDxfId="332" tableBorderDxfId="331" totalsRowBorderDxfId="330">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y" totalsRowLabel="Total weekly hours" dataDxfId="285" totalsRowDxfId="284"/>
    <tableColumn id="2" xr3:uid="{00000000-0010-0000-0100-000002000000}" name="Week 1" totalsRowFunction="sum" dataDxfId="109" totalsRowDxfId="283"/>
    <tableColumn id="3" xr3:uid="{00000000-0010-0000-0100-000003000000}" name="Overtime" totalsRowFunction="sum" dataDxfId="108" totalsRowDxfId="282"/>
    <tableColumn id="4" xr3:uid="{00000000-0010-0000-0100-000004000000}" name="Week 2" totalsRowFunction="sum" dataDxfId="107" totalsRowDxfId="281"/>
    <tableColumn id="5" xr3:uid="{00000000-0010-0000-0100-000005000000}" name="Overtime " totalsRowFunction="sum" dataDxfId="106" totalsRowDxfId="280"/>
    <tableColumn id="6" xr3:uid="{00000000-0010-0000-0100-000006000000}" name="Week 3" totalsRowFunction="sum" dataDxfId="105" totalsRowDxfId="279"/>
    <tableColumn id="7" xr3:uid="{00000000-0010-0000-0100-000007000000}" name="Overtime  " totalsRowFunction="sum" dataDxfId="104" totalsRowDxfId="278"/>
    <tableColumn id="8" xr3:uid="{00000000-0010-0000-0100-000008000000}" name="Week 4" totalsRowFunction="sum" dataDxfId="103" totalsRowDxfId="277"/>
    <tableColumn id="9" xr3:uid="{00000000-0010-0000-0100-000009000000}" name="Overtime   " totalsRowFunction="sum" dataDxfId="102" totalsRowDxfId="276"/>
    <tableColumn id="10" xr3:uid="{00000000-0010-0000-0100-00000A000000}" name="Week 5" totalsRowFunction="sum" dataDxfId="101" totalsRowDxfId="275"/>
    <tableColumn id="11" xr3:uid="{00000000-0010-0000-0100-00000B000000}" name="Overtime    " totalsRowFunction="sum" dataDxfId="100" totalsRowDxfId="274"/>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February in this table. Total Weekly Hours are auto-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ch" displayName="March" ref="B29:L37" totalsRowCount="1" headerRowDxfId="129" dataDxfId="258" totalsRowDxfId="259" headerRowBorderDxfId="329" tableBorderDxfId="328" totalsRowBorderDxfId="327">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ch" totalsRowLabel="Total weekly hours" dataDxfId="271" totalsRowDxfId="270"/>
    <tableColumn id="2" xr3:uid="{00000000-0010-0000-0200-000002000000}" name="Week 1" totalsRowFunction="sum" dataDxfId="99" totalsRowDxfId="269"/>
    <tableColumn id="3" xr3:uid="{00000000-0010-0000-0200-000003000000}" name="Overtime" totalsRowFunction="sum" dataDxfId="98" totalsRowDxfId="268"/>
    <tableColumn id="4" xr3:uid="{00000000-0010-0000-0200-000004000000}" name="Week 2" totalsRowFunction="sum" dataDxfId="97" totalsRowDxfId="267"/>
    <tableColumn id="5" xr3:uid="{00000000-0010-0000-0200-000005000000}" name="Overtime " totalsRowFunction="sum" dataDxfId="96" totalsRowDxfId="266"/>
    <tableColumn id="6" xr3:uid="{00000000-0010-0000-0200-000006000000}" name="Week 3" totalsRowFunction="sum" dataDxfId="95" totalsRowDxfId="265"/>
    <tableColumn id="7" xr3:uid="{00000000-0010-0000-0200-000007000000}" name="Overtime  " totalsRowFunction="sum" dataDxfId="94" totalsRowDxfId="264"/>
    <tableColumn id="8" xr3:uid="{00000000-0010-0000-0200-000008000000}" name="Week 4" totalsRowFunction="sum" dataDxfId="93" totalsRowDxfId="263"/>
    <tableColumn id="9" xr3:uid="{00000000-0010-0000-0200-000009000000}" name="Overtime   " totalsRowFunction="sum" dataDxfId="92" totalsRowDxfId="262"/>
    <tableColumn id="10" xr3:uid="{00000000-0010-0000-0200-00000A000000}" name="Week 5" totalsRowFunction="sum" dataDxfId="91" totalsRowDxfId="261"/>
    <tableColumn id="11" xr3:uid="{00000000-0010-0000-0200-00000B000000}" name="Overtime    " totalsRowFunction="sum" dataDxfId="90" totalsRowDxfId="26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March in this table. Total Weekly Hours are auto-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pril" displayName="April" ref="B41:L49" totalsRowCount="1" headerRowDxfId="128" dataDxfId="244" totalsRowDxfId="245" headerRowBorderDxfId="326" tableBorderDxfId="325" totalsRowBorderDxfId="324">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 totalsRowLabel="Total weekly hours" dataDxfId="257" totalsRowDxfId="256"/>
    <tableColumn id="2" xr3:uid="{00000000-0010-0000-0300-000002000000}" name="Week 1" totalsRowFunction="sum" dataDxfId="89" totalsRowDxfId="255"/>
    <tableColumn id="3" xr3:uid="{00000000-0010-0000-0300-000003000000}" name="Overtime" totalsRowFunction="sum" dataDxfId="88" totalsRowDxfId="254"/>
    <tableColumn id="4" xr3:uid="{00000000-0010-0000-0300-000004000000}" name="Week 2" totalsRowFunction="sum" dataDxfId="87" totalsRowDxfId="253"/>
    <tableColumn id="5" xr3:uid="{00000000-0010-0000-0300-000005000000}" name="Overtime " totalsRowFunction="sum" dataDxfId="86" totalsRowDxfId="252"/>
    <tableColumn id="6" xr3:uid="{00000000-0010-0000-0300-000006000000}" name="Week 3" totalsRowFunction="sum" dataDxfId="85" totalsRowDxfId="251"/>
    <tableColumn id="7" xr3:uid="{00000000-0010-0000-0300-000007000000}" name="Overtime  " totalsRowFunction="sum" dataDxfId="84" totalsRowDxfId="250"/>
    <tableColumn id="8" xr3:uid="{00000000-0010-0000-0300-000008000000}" name="Week 4" totalsRowFunction="sum" dataDxfId="83" totalsRowDxfId="249"/>
    <tableColumn id="9" xr3:uid="{00000000-0010-0000-0300-000009000000}" name="Overtime   " totalsRowFunction="sum" dataDxfId="82" totalsRowDxfId="248"/>
    <tableColumn id="10" xr3:uid="{00000000-0010-0000-0300-00000A000000}" name="Week 5" totalsRowFunction="sum" dataDxfId="81" totalsRowDxfId="247"/>
    <tableColumn id="11" xr3:uid="{00000000-0010-0000-0300-00000B000000}" name="Overtime    " totalsRowFunction="sum" dataDxfId="80" totalsRowDxfId="246"/>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April in this table. Total Weekly Hours are auto-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y" displayName="May" ref="B52:L60" totalsRowCount="1" headerRowDxfId="127" dataDxfId="230" totalsRowDxfId="231" headerRowBorderDxfId="323" tableBorderDxfId="322" totalsRowBorderDxfId="321">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y" totalsRowLabel="Total weekly hours" dataDxfId="243" totalsRowDxfId="242"/>
    <tableColumn id="2" xr3:uid="{00000000-0010-0000-0400-000002000000}" name="Week 1" totalsRowFunction="sum" dataDxfId="79" totalsRowDxfId="241"/>
    <tableColumn id="3" xr3:uid="{00000000-0010-0000-0400-000003000000}" name="Overtime" totalsRowFunction="sum" dataDxfId="78" totalsRowDxfId="240"/>
    <tableColumn id="4" xr3:uid="{00000000-0010-0000-0400-000004000000}" name="Week 2" totalsRowFunction="sum" dataDxfId="77" totalsRowDxfId="239"/>
    <tableColumn id="5" xr3:uid="{00000000-0010-0000-0400-000005000000}" name="Overtime " totalsRowFunction="sum" dataDxfId="76" totalsRowDxfId="238"/>
    <tableColumn id="6" xr3:uid="{00000000-0010-0000-0400-000006000000}" name="Week 3" totalsRowFunction="sum" dataDxfId="75" totalsRowDxfId="237"/>
    <tableColumn id="7" xr3:uid="{00000000-0010-0000-0400-000007000000}" name="Overtime  " totalsRowFunction="sum" dataDxfId="74" totalsRowDxfId="236"/>
    <tableColumn id="8" xr3:uid="{00000000-0010-0000-0400-000008000000}" name="Week 4" totalsRowFunction="sum" dataDxfId="73" totalsRowDxfId="235"/>
    <tableColumn id="9" xr3:uid="{00000000-0010-0000-0400-000009000000}" name="Overtime   " totalsRowFunction="sum" dataDxfId="72" totalsRowDxfId="234"/>
    <tableColumn id="10" xr3:uid="{00000000-0010-0000-0400-00000A000000}" name="Week 5" totalsRowFunction="sum" dataDxfId="71" totalsRowDxfId="233"/>
    <tableColumn id="11" xr3:uid="{00000000-0010-0000-0400-00000B000000}" name="Overtime    " totalsRowFunction="sum" dataDxfId="70" totalsRowDxfId="232"/>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May in this table. Total Weekly Hours are auto-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ne" displayName="June" ref="B63:L71" totalsRowCount="1" headerRowDxfId="126" dataDxfId="216" totalsRowDxfId="217" headerRowBorderDxfId="320" tableBorderDxfId="319" totalsRowBorderDxfId="3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e" totalsRowLabel="Total weekly hours" dataDxfId="229" totalsRowDxfId="228"/>
    <tableColumn id="2" xr3:uid="{00000000-0010-0000-0500-000002000000}" name="Week 1" totalsRowFunction="sum" dataDxfId="68" totalsRowDxfId="227"/>
    <tableColumn id="3" xr3:uid="{00000000-0010-0000-0500-000003000000}" name="Overtime" totalsRowFunction="sum" dataDxfId="66" totalsRowDxfId="226"/>
    <tableColumn id="4" xr3:uid="{00000000-0010-0000-0500-000004000000}" name="Week 2" totalsRowFunction="sum" dataDxfId="67" totalsRowDxfId="225"/>
    <tableColumn id="5" xr3:uid="{00000000-0010-0000-0500-000005000000}" name="Overtime " totalsRowFunction="sum" dataDxfId="69" totalsRowDxfId="224"/>
    <tableColumn id="6" xr3:uid="{00000000-0010-0000-0500-000006000000}" name="Week 3" totalsRowFunction="sum" dataDxfId="65" totalsRowDxfId="223"/>
    <tableColumn id="7" xr3:uid="{00000000-0010-0000-0500-000007000000}" name="Overtime  " totalsRowFunction="sum" dataDxfId="64" totalsRowDxfId="222"/>
    <tableColumn id="8" xr3:uid="{00000000-0010-0000-0500-000008000000}" name="Week 4" totalsRowFunction="sum" dataDxfId="63" totalsRowDxfId="221"/>
    <tableColumn id="9" xr3:uid="{00000000-0010-0000-0500-000009000000}" name="Overtime   " totalsRowFunction="sum" dataDxfId="62" totalsRowDxfId="220"/>
    <tableColumn id="10" xr3:uid="{00000000-0010-0000-0500-00000A000000}" name="Week 5" totalsRowFunction="sum" dataDxfId="61" totalsRowDxfId="219"/>
    <tableColumn id="11" xr3:uid="{00000000-0010-0000-0500-00000B000000}" name="Overtime    " totalsRowFunction="sum" dataDxfId="60" totalsRowDxfId="218"/>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June in this table. Total Weekly Hours are auto-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ly" displayName="July" ref="B75:L83" totalsRowCount="1" headerRowDxfId="125" dataDxfId="202" totalsRowDxfId="203" headerRowBorderDxfId="317" tableBorderDxfId="316" totalsRowBorderDxfId="315">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y" totalsRowLabel="Total weekly hours" dataDxfId="215" totalsRowDxfId="214"/>
    <tableColumn id="2" xr3:uid="{00000000-0010-0000-0600-000002000000}" name="Week 1" totalsRowFunction="sum" dataDxfId="59" totalsRowDxfId="213"/>
    <tableColumn id="3" xr3:uid="{00000000-0010-0000-0600-000003000000}" name="Overtime" totalsRowFunction="sum" dataDxfId="58" totalsRowDxfId="212"/>
    <tableColumn id="4" xr3:uid="{00000000-0010-0000-0600-000004000000}" name="Week 2" totalsRowFunction="sum" dataDxfId="57" totalsRowDxfId="211"/>
    <tableColumn id="5" xr3:uid="{00000000-0010-0000-0600-000005000000}" name="Overtime " totalsRowFunction="sum" dataDxfId="56" totalsRowDxfId="210"/>
    <tableColumn id="6" xr3:uid="{00000000-0010-0000-0600-000006000000}" name="Week 3" totalsRowFunction="sum" dataDxfId="55" totalsRowDxfId="209"/>
    <tableColumn id="7" xr3:uid="{00000000-0010-0000-0600-000007000000}" name="Overtime  " totalsRowFunction="sum" dataDxfId="54" totalsRowDxfId="208"/>
    <tableColumn id="8" xr3:uid="{00000000-0010-0000-0600-000008000000}" name="Week 4" totalsRowFunction="sum" dataDxfId="53" totalsRowDxfId="207"/>
    <tableColumn id="9" xr3:uid="{00000000-0010-0000-0600-000009000000}" name="Overtime   " totalsRowFunction="sum" dataDxfId="52" totalsRowDxfId="206"/>
    <tableColumn id="10" xr3:uid="{00000000-0010-0000-0600-00000A000000}" name="Week 5" totalsRowFunction="sum" dataDxfId="51" totalsRowDxfId="205"/>
    <tableColumn id="11" xr3:uid="{00000000-0010-0000-0600-00000B000000}" name="Overtime    " totalsRowFunction="sum" dataDxfId="50" totalsRowDxfId="204"/>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July in this table. Total Weekly Hours are auto-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gust" displayName="August" ref="B86:L94" totalsRowCount="1" headerRowDxfId="124" dataDxfId="188" totalsRowDxfId="189" headerRowBorderDxfId="314" tableBorderDxfId="313" totalsRowBorderDxfId="312">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ugust" totalsRowLabel="Total weekly hours" dataDxfId="201" totalsRowDxfId="200"/>
    <tableColumn id="2" xr3:uid="{00000000-0010-0000-0700-000002000000}" name="Week 1" totalsRowFunction="sum" dataDxfId="49" totalsRowDxfId="199"/>
    <tableColumn id="3" xr3:uid="{00000000-0010-0000-0700-000003000000}" name="Overtime" totalsRowFunction="sum" dataDxfId="48" totalsRowDxfId="198"/>
    <tableColumn id="4" xr3:uid="{00000000-0010-0000-0700-000004000000}" name="Week 2" totalsRowFunction="sum" dataDxfId="47" totalsRowDxfId="197"/>
    <tableColumn id="5" xr3:uid="{00000000-0010-0000-0700-000005000000}" name="Overtime " totalsRowFunction="sum" dataDxfId="46" totalsRowDxfId="196"/>
    <tableColumn id="6" xr3:uid="{00000000-0010-0000-0700-000006000000}" name="Week 3" totalsRowFunction="sum" dataDxfId="45" totalsRowDxfId="195"/>
    <tableColumn id="7" xr3:uid="{00000000-0010-0000-0700-000007000000}" name="Overtime  " totalsRowFunction="sum" dataDxfId="44" totalsRowDxfId="194"/>
    <tableColumn id="8" xr3:uid="{00000000-0010-0000-0700-000008000000}" name="Week 4" totalsRowFunction="sum" dataDxfId="43" totalsRowDxfId="193"/>
    <tableColumn id="9" xr3:uid="{00000000-0010-0000-0700-000009000000}" name="Overtime   " totalsRowFunction="sum" dataDxfId="42" totalsRowDxfId="192"/>
    <tableColumn id="10" xr3:uid="{00000000-0010-0000-0700-00000A000000}" name="Week 5" totalsRowFunction="sum" dataDxfId="41" totalsRowDxfId="191"/>
    <tableColumn id="11" xr3:uid="{00000000-0010-0000-0700-00000B000000}" name="Overtime    " totalsRowFunction="sum" dataDxfId="40" totalsRowDxfId="19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August in this table. Total Weekly Hours are auto-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er" displayName="September" ref="B97:L105" totalsRowCount="1" headerRowDxfId="123" dataDxfId="174" totalsRowDxfId="175" headerRowBorderDxfId="311" tableBorderDxfId="310" totalsRowBorderDxfId="309">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er" totalsRowLabel="Total weekly hours" dataDxfId="187" totalsRowDxfId="186"/>
    <tableColumn id="2" xr3:uid="{00000000-0010-0000-0800-000002000000}" name="Week 1" totalsRowFunction="sum" dataDxfId="39" totalsRowDxfId="185"/>
    <tableColumn id="3" xr3:uid="{00000000-0010-0000-0800-000003000000}" name="Overtime" totalsRowFunction="sum" dataDxfId="38" totalsRowDxfId="184"/>
    <tableColumn id="4" xr3:uid="{00000000-0010-0000-0800-000004000000}" name="Week 2" totalsRowFunction="sum" dataDxfId="37" totalsRowDxfId="183"/>
    <tableColumn id="5" xr3:uid="{00000000-0010-0000-0800-000005000000}" name="Overtime " totalsRowFunction="sum" dataDxfId="36" totalsRowDxfId="182"/>
    <tableColumn id="6" xr3:uid="{00000000-0010-0000-0800-000006000000}" name="Week 3" totalsRowFunction="sum" dataDxfId="35" totalsRowDxfId="181"/>
    <tableColumn id="7" xr3:uid="{00000000-0010-0000-0800-000007000000}" name="Overtime  " totalsRowFunction="sum" dataDxfId="34" totalsRowDxfId="180"/>
    <tableColumn id="8" xr3:uid="{00000000-0010-0000-0800-000008000000}" name="Week 4" totalsRowFunction="sum" dataDxfId="33" totalsRowDxfId="179"/>
    <tableColumn id="9" xr3:uid="{00000000-0010-0000-0800-000009000000}" name="Overtime   " totalsRowFunction="sum" dataDxfId="32" totalsRowDxfId="178"/>
    <tableColumn id="10" xr3:uid="{00000000-0010-0000-0800-00000A000000}" name="Week 5" totalsRowFunction="sum" dataDxfId="31" totalsRowDxfId="177"/>
    <tableColumn id="11" xr3:uid="{00000000-0010-0000-0800-00000B000000}" name="Overtime    " totalsRowFunction="sum" dataDxfId="30" totalsRowDxfId="176"/>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September in this table. Total Weekly Hours are auto-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election activeCell="C1" sqref="C1"/>
    </sheetView>
  </sheetViews>
  <sheetFormatPr baseColWidth="10" defaultColWidth="9.1640625" defaultRowHeight="12" x14ac:dyDescent="0.15"/>
  <cols>
    <col min="1" max="1" width="3.5" style="1" customWidth="1"/>
    <col min="2" max="2" width="22.6640625" style="2" customWidth="1"/>
    <col min="3" max="12" width="19" style="2" customWidth="1"/>
    <col min="13" max="13" width="2.6640625" style="1" customWidth="1"/>
    <col min="14" max="16384" width="9.1640625" style="1"/>
  </cols>
  <sheetData>
    <row r="1" spans="2:12" ht="35" customHeight="1" x14ac:dyDescent="0.15">
      <c r="B1" s="29" t="s">
        <v>66</v>
      </c>
      <c r="C1" s="29"/>
      <c r="D1" s="29"/>
      <c r="E1" s="29"/>
      <c r="F1" s="29"/>
      <c r="G1" s="29"/>
      <c r="H1" s="29"/>
      <c r="I1" s="29"/>
      <c r="J1" s="29"/>
      <c r="K1" s="29"/>
      <c r="L1"/>
    </row>
    <row r="2" spans="2:12" ht="23.25" customHeight="1" x14ac:dyDescent="0.15">
      <c r="B2" s="29"/>
      <c r="C2" s="29"/>
      <c r="D2" s="29"/>
      <c r="E2" s="29"/>
      <c r="F2" s="29"/>
      <c r="G2" s="29"/>
      <c r="H2" s="29"/>
      <c r="I2" s="29"/>
      <c r="J2" s="29"/>
      <c r="K2" s="29"/>
      <c r="L2" s="29"/>
    </row>
    <row r="3" spans="2:12" ht="16" customHeight="1" x14ac:dyDescent="0.15">
      <c r="B3" s="2" t="s">
        <v>0</v>
      </c>
      <c r="C3" s="3"/>
      <c r="D3" s="4" t="s">
        <v>35</v>
      </c>
      <c r="E3" s="3"/>
      <c r="G3" s="5" t="s">
        <v>52</v>
      </c>
      <c r="H3" s="5"/>
      <c r="I3" s="6"/>
      <c r="J3" s="6"/>
    </row>
    <row r="4" spans="2:12" ht="16" customHeight="1" x14ac:dyDescent="0.15">
      <c r="B4" s="2" t="s">
        <v>1</v>
      </c>
      <c r="C4" s="7"/>
      <c r="D4" s="4" t="s">
        <v>36</v>
      </c>
      <c r="E4" s="7"/>
      <c r="G4" s="1" t="s">
        <v>53</v>
      </c>
      <c r="H4" s="8">
        <f>SUM(C16,C27,C38,C50,C61,C72,C84,C95,C106,C118,C129,C140)</f>
        <v>0</v>
      </c>
      <c r="I4" s="9" t="s">
        <v>56</v>
      </c>
      <c r="J4" s="8">
        <f>SUM(F16,F27,F38,F50,F61,F72,F84,F95,F106,F118,F129,F140)</f>
        <v>0</v>
      </c>
      <c r="K4" s="9" t="s">
        <v>59</v>
      </c>
      <c r="L4" s="8">
        <f>SUM(H4,J4)</f>
        <v>0</v>
      </c>
    </row>
    <row r="5" spans="2:12" ht="6" customHeight="1" x14ac:dyDescent="0.15">
      <c r="L5" s="10"/>
    </row>
    <row r="6" spans="2:12" s="12" customFormat="1" ht="25" customHeight="1" x14ac:dyDescent="0.15">
      <c r="B6" s="11" t="s">
        <v>62</v>
      </c>
      <c r="C6" s="11"/>
      <c r="D6" s="11"/>
      <c r="E6" s="11"/>
      <c r="F6" s="11"/>
      <c r="G6" s="11"/>
      <c r="H6" s="11"/>
      <c r="I6" s="11"/>
      <c r="J6" s="11"/>
      <c r="K6" s="11"/>
      <c r="L6" s="11"/>
    </row>
    <row r="7" spans="2:12" ht="15" customHeight="1" x14ac:dyDescent="0.15">
      <c r="B7" s="22" t="s">
        <v>2</v>
      </c>
      <c r="C7" s="23" t="s">
        <v>34</v>
      </c>
      <c r="D7" s="23" t="s">
        <v>37</v>
      </c>
      <c r="E7" s="23" t="s">
        <v>50</v>
      </c>
      <c r="F7" s="23" t="s">
        <v>51</v>
      </c>
      <c r="G7" s="23" t="s">
        <v>54</v>
      </c>
      <c r="H7" s="23" t="s">
        <v>55</v>
      </c>
      <c r="I7" s="23" t="s">
        <v>57</v>
      </c>
      <c r="J7" s="23" t="s">
        <v>58</v>
      </c>
      <c r="K7" s="23" t="s">
        <v>60</v>
      </c>
      <c r="L7" s="24" t="s">
        <v>61</v>
      </c>
    </row>
    <row r="8" spans="2:12" ht="15" customHeight="1" x14ac:dyDescent="0.15">
      <c r="B8" s="13" t="s">
        <v>3</v>
      </c>
      <c r="C8" s="14"/>
      <c r="D8" s="25"/>
      <c r="E8" s="14"/>
      <c r="F8" s="25"/>
      <c r="G8" s="14"/>
      <c r="H8" s="25"/>
      <c r="I8" s="14"/>
      <c r="J8" s="25"/>
      <c r="K8" s="14"/>
      <c r="L8" s="27"/>
    </row>
    <row r="9" spans="2:12" ht="15" customHeight="1" x14ac:dyDescent="0.15">
      <c r="B9" s="13" t="s">
        <v>4</v>
      </c>
      <c r="C9" s="14"/>
      <c r="D9" s="25"/>
      <c r="E9" s="14"/>
      <c r="F9" s="25"/>
      <c r="G9" s="14"/>
      <c r="H9" s="25"/>
      <c r="I9" s="14"/>
      <c r="J9" s="25"/>
      <c r="K9" s="14"/>
      <c r="L9" s="27"/>
    </row>
    <row r="10" spans="2:12" ht="15" customHeight="1" x14ac:dyDescent="0.15">
      <c r="B10" s="13" t="s">
        <v>5</v>
      </c>
      <c r="C10" s="14"/>
      <c r="D10" s="25"/>
      <c r="E10" s="14"/>
      <c r="F10" s="25"/>
      <c r="G10" s="14"/>
      <c r="H10" s="25"/>
      <c r="I10" s="14"/>
      <c r="J10" s="25"/>
      <c r="K10" s="14"/>
      <c r="L10" s="27"/>
    </row>
    <row r="11" spans="2:12" ht="15" customHeight="1" x14ac:dyDescent="0.15">
      <c r="B11" s="13" t="s">
        <v>6</v>
      </c>
      <c r="C11" s="14"/>
      <c r="D11" s="25"/>
      <c r="E11" s="14"/>
      <c r="F11" s="25"/>
      <c r="G11" s="14"/>
      <c r="H11" s="25"/>
      <c r="I11" s="14"/>
      <c r="J11" s="25"/>
      <c r="K11" s="14"/>
      <c r="L11" s="27"/>
    </row>
    <row r="12" spans="2:12" ht="15" customHeight="1" x14ac:dyDescent="0.15">
      <c r="B12" s="13" t="s">
        <v>7</v>
      </c>
      <c r="C12" s="14"/>
      <c r="D12" s="25"/>
      <c r="E12" s="14"/>
      <c r="F12" s="25"/>
      <c r="G12" s="14"/>
      <c r="H12" s="25"/>
      <c r="I12" s="14"/>
      <c r="J12" s="25"/>
      <c r="K12" s="14"/>
      <c r="L12" s="27"/>
    </row>
    <row r="13" spans="2:12" ht="15" customHeight="1" x14ac:dyDescent="0.15">
      <c r="B13" s="13" t="s">
        <v>8</v>
      </c>
      <c r="C13" s="14"/>
      <c r="D13" s="25"/>
      <c r="E13" s="14"/>
      <c r="F13" s="25"/>
      <c r="G13" s="14"/>
      <c r="H13" s="25"/>
      <c r="I13" s="14"/>
      <c r="J13" s="25"/>
      <c r="K13" s="14"/>
      <c r="L13" s="27"/>
    </row>
    <row r="14" spans="2:12" ht="15" customHeight="1" x14ac:dyDescent="0.15">
      <c r="B14" s="13" t="s">
        <v>9</v>
      </c>
      <c r="C14" s="14"/>
      <c r="D14" s="25"/>
      <c r="E14" s="14"/>
      <c r="F14" s="25"/>
      <c r="G14" s="14"/>
      <c r="H14" s="25"/>
      <c r="I14" s="14"/>
      <c r="J14" s="25"/>
      <c r="K14" s="14"/>
      <c r="L14" s="27"/>
    </row>
    <row r="15" spans="2:12" ht="15" customHeight="1" x14ac:dyDescent="0.15">
      <c r="B15" s="15" t="s">
        <v>10</v>
      </c>
      <c r="C15" s="16">
        <f>SUBTOTAL(109,January[Week 1])</f>
        <v>0</v>
      </c>
      <c r="D15" s="26">
        <f>SUBTOTAL(109,January[Overtime])</f>
        <v>0</v>
      </c>
      <c r="E15" s="16">
        <f>SUBTOTAL(109,January[Week 2])</f>
        <v>0</v>
      </c>
      <c r="F15" s="26">
        <f>SUBTOTAL(109,January[[Overtime ]])</f>
        <v>0</v>
      </c>
      <c r="G15" s="16">
        <f>SUBTOTAL(109,January[Week 3])</f>
        <v>0</v>
      </c>
      <c r="H15" s="26">
        <f>SUBTOTAL(109,January[[Overtime  ]])</f>
        <v>0</v>
      </c>
      <c r="I15" s="16">
        <f>SUBTOTAL(109,January[Week 4])</f>
        <v>0</v>
      </c>
      <c r="J15" s="26">
        <f>SUBTOTAL(109,January[[Overtime   ]])</f>
        <v>0</v>
      </c>
      <c r="K15" s="16">
        <f>SUBTOTAL(109,January[Week 5])</f>
        <v>0</v>
      </c>
      <c r="L15" s="28">
        <f>SUBTOTAL(109,January[[Overtime    ]])</f>
        <v>0</v>
      </c>
    </row>
    <row r="16" spans="2:12" ht="15" customHeight="1" x14ac:dyDescent="0.15">
      <c r="B16" s="17" t="s">
        <v>11</v>
      </c>
      <c r="C16" s="18">
        <f>SUM(January[[#Totals],[Week 1]],January[[#Totals],[Week 2]],January[[#Totals],[Week 3]],January[[#Totals],[Week 4]],January[[#Totals],[Week 5]])</f>
        <v>0</v>
      </c>
      <c r="D16" s="19" t="s">
        <v>38</v>
      </c>
      <c r="E16" s="19"/>
      <c r="F16" s="18">
        <f>SUM(January[[#Totals],[Overtime]],January[[#Totals],[Overtime ]],January[[#Totals],[Overtime  ]],January[[#Totals],[Overtime   ]],January[[#Totals],[Overtime    ]])</f>
        <v>0</v>
      </c>
    </row>
    <row r="17" spans="2:12" ht="9" customHeight="1" x14ac:dyDescent="0.15"/>
    <row r="18" spans="2:12" ht="15" customHeight="1" x14ac:dyDescent="0.15">
      <c r="B18" s="22" t="s">
        <v>12</v>
      </c>
      <c r="C18" s="23" t="s">
        <v>34</v>
      </c>
      <c r="D18" s="23" t="s">
        <v>37</v>
      </c>
      <c r="E18" s="23" t="s">
        <v>50</v>
      </c>
      <c r="F18" s="23" t="s">
        <v>51</v>
      </c>
      <c r="G18" s="23" t="s">
        <v>54</v>
      </c>
      <c r="H18" s="23" t="s">
        <v>55</v>
      </c>
      <c r="I18" s="23" t="s">
        <v>57</v>
      </c>
      <c r="J18" s="23" t="s">
        <v>58</v>
      </c>
      <c r="K18" s="23" t="s">
        <v>60</v>
      </c>
      <c r="L18" s="24" t="s">
        <v>61</v>
      </c>
    </row>
    <row r="19" spans="2:12" ht="15" customHeight="1" x14ac:dyDescent="0.15">
      <c r="B19" s="13" t="s">
        <v>3</v>
      </c>
      <c r="C19" s="14"/>
      <c r="D19" s="25"/>
      <c r="E19" s="14"/>
      <c r="F19" s="25"/>
      <c r="G19" s="14"/>
      <c r="H19" s="25"/>
      <c r="I19" s="14"/>
      <c r="J19" s="25"/>
      <c r="K19" s="14"/>
      <c r="L19" s="27"/>
    </row>
    <row r="20" spans="2:12" ht="15" customHeight="1" x14ac:dyDescent="0.15">
      <c r="B20" s="13" t="s">
        <v>4</v>
      </c>
      <c r="C20" s="14"/>
      <c r="D20" s="25"/>
      <c r="E20" s="14"/>
      <c r="F20" s="25"/>
      <c r="G20" s="14"/>
      <c r="H20" s="25"/>
      <c r="I20" s="14"/>
      <c r="J20" s="25"/>
      <c r="K20" s="14"/>
      <c r="L20" s="27"/>
    </row>
    <row r="21" spans="2:12" ht="15" customHeight="1" x14ac:dyDescent="0.15">
      <c r="B21" s="13" t="s">
        <v>5</v>
      </c>
      <c r="C21" s="14"/>
      <c r="D21" s="25"/>
      <c r="E21" s="14"/>
      <c r="F21" s="25"/>
      <c r="G21" s="14"/>
      <c r="H21" s="25"/>
      <c r="I21" s="14"/>
      <c r="J21" s="25"/>
      <c r="K21" s="14"/>
      <c r="L21" s="27"/>
    </row>
    <row r="22" spans="2:12" ht="15" customHeight="1" x14ac:dyDescent="0.15">
      <c r="B22" s="13" t="s">
        <v>6</v>
      </c>
      <c r="C22" s="14"/>
      <c r="D22" s="25"/>
      <c r="E22" s="14"/>
      <c r="F22" s="25"/>
      <c r="G22" s="14"/>
      <c r="H22" s="25"/>
      <c r="I22" s="14"/>
      <c r="J22" s="25"/>
      <c r="K22" s="14"/>
      <c r="L22" s="27"/>
    </row>
    <row r="23" spans="2:12" ht="15" customHeight="1" x14ac:dyDescent="0.15">
      <c r="B23" s="13" t="s">
        <v>7</v>
      </c>
      <c r="C23" s="14"/>
      <c r="D23" s="25"/>
      <c r="E23" s="14"/>
      <c r="F23" s="25"/>
      <c r="G23" s="14"/>
      <c r="H23" s="25"/>
      <c r="I23" s="14"/>
      <c r="J23" s="25"/>
      <c r="K23" s="14"/>
      <c r="L23" s="27"/>
    </row>
    <row r="24" spans="2:12" ht="15" customHeight="1" x14ac:dyDescent="0.15">
      <c r="B24" s="13" t="s">
        <v>8</v>
      </c>
      <c r="C24" s="14"/>
      <c r="D24" s="25"/>
      <c r="E24" s="14"/>
      <c r="F24" s="25"/>
      <c r="G24" s="14"/>
      <c r="H24" s="25"/>
      <c r="I24" s="14"/>
      <c r="J24" s="25"/>
      <c r="K24" s="14"/>
      <c r="L24" s="27"/>
    </row>
    <row r="25" spans="2:12" ht="15" customHeight="1" x14ac:dyDescent="0.15">
      <c r="B25" s="13" t="s">
        <v>9</v>
      </c>
      <c r="C25" s="14"/>
      <c r="D25" s="25"/>
      <c r="E25" s="14"/>
      <c r="F25" s="25"/>
      <c r="G25" s="14"/>
      <c r="H25" s="25"/>
      <c r="I25" s="14"/>
      <c r="J25" s="25"/>
      <c r="K25" s="14"/>
      <c r="L25" s="27"/>
    </row>
    <row r="26" spans="2:12" ht="15" customHeight="1" x14ac:dyDescent="0.15">
      <c r="B26" s="15" t="s">
        <v>10</v>
      </c>
      <c r="C26" s="16">
        <f>SUBTOTAL(109,February[Week 1])</f>
        <v>0</v>
      </c>
      <c r="D26" s="26">
        <f>SUBTOTAL(109,February[Overtime])</f>
        <v>0</v>
      </c>
      <c r="E26" s="16">
        <f>SUBTOTAL(109,February[Week 2])</f>
        <v>0</v>
      </c>
      <c r="F26" s="26">
        <f>SUBTOTAL(109,February[[Overtime ]])</f>
        <v>0</v>
      </c>
      <c r="G26" s="16">
        <f>SUBTOTAL(109,February[Week 3])</f>
        <v>0</v>
      </c>
      <c r="H26" s="26">
        <f>SUBTOTAL(109,February[[Overtime  ]])</f>
        <v>0</v>
      </c>
      <c r="I26" s="16">
        <f>SUBTOTAL(109,February[Week 4])</f>
        <v>0</v>
      </c>
      <c r="J26" s="26">
        <f>SUBTOTAL(109,February[[Overtime   ]])</f>
        <v>0</v>
      </c>
      <c r="K26" s="16">
        <f>SUBTOTAL(109,February[Week 5])</f>
        <v>0</v>
      </c>
      <c r="L26" s="28">
        <f>SUBTOTAL(109,February[[Overtime    ]])</f>
        <v>0</v>
      </c>
    </row>
    <row r="27" spans="2:12" ht="15" customHeight="1" x14ac:dyDescent="0.15">
      <c r="B27" s="17" t="s">
        <v>13</v>
      </c>
      <c r="C27" s="18">
        <f>SUM(February[[#Totals],[Week 1]],February[[#Totals],[Week 2]],February[[#Totals],[Week 3]],February[[#Totals],[Week 4]],February[[#Totals],[Week 5]])</f>
        <v>0</v>
      </c>
      <c r="D27" s="19" t="s">
        <v>39</v>
      </c>
      <c r="E27" s="19"/>
      <c r="F27" s="18">
        <f>SUM(February[[#Totals],[Overtime]],February[[#Totals],[Overtime ]],February[[#Totals],[Overtime  ]],February[[#Totals],[Overtime   ]],February[[#Totals],[Overtime    ]])</f>
        <v>0</v>
      </c>
    </row>
    <row r="28" spans="2:12" ht="9" customHeight="1" x14ac:dyDescent="0.15"/>
    <row r="29" spans="2:12" ht="15" customHeight="1" x14ac:dyDescent="0.15">
      <c r="B29" s="22" t="s">
        <v>14</v>
      </c>
      <c r="C29" s="23" t="s">
        <v>34</v>
      </c>
      <c r="D29" s="23" t="s">
        <v>37</v>
      </c>
      <c r="E29" s="23" t="s">
        <v>50</v>
      </c>
      <c r="F29" s="23" t="s">
        <v>51</v>
      </c>
      <c r="G29" s="23" t="s">
        <v>54</v>
      </c>
      <c r="H29" s="23" t="s">
        <v>55</v>
      </c>
      <c r="I29" s="23" t="s">
        <v>57</v>
      </c>
      <c r="J29" s="23" t="s">
        <v>58</v>
      </c>
      <c r="K29" s="23" t="s">
        <v>60</v>
      </c>
      <c r="L29" s="24" t="s">
        <v>61</v>
      </c>
    </row>
    <row r="30" spans="2:12" ht="15" customHeight="1" x14ac:dyDescent="0.15">
      <c r="B30" s="13" t="s">
        <v>3</v>
      </c>
      <c r="C30" s="14"/>
      <c r="D30" s="25"/>
      <c r="E30" s="14"/>
      <c r="F30" s="25"/>
      <c r="G30" s="14"/>
      <c r="H30" s="25"/>
      <c r="I30" s="14"/>
      <c r="J30" s="25"/>
      <c r="K30" s="14"/>
      <c r="L30" s="27"/>
    </row>
    <row r="31" spans="2:12" ht="15" customHeight="1" x14ac:dyDescent="0.15">
      <c r="B31" s="13" t="s">
        <v>4</v>
      </c>
      <c r="C31" s="14"/>
      <c r="D31" s="25"/>
      <c r="E31" s="14"/>
      <c r="F31" s="25"/>
      <c r="G31" s="14"/>
      <c r="H31" s="25"/>
      <c r="I31" s="14"/>
      <c r="J31" s="25"/>
      <c r="K31" s="14"/>
      <c r="L31" s="27"/>
    </row>
    <row r="32" spans="2:12" ht="15" customHeight="1" x14ac:dyDescent="0.15">
      <c r="B32" s="13" t="s">
        <v>5</v>
      </c>
      <c r="C32" s="14"/>
      <c r="D32" s="25"/>
      <c r="E32" s="14"/>
      <c r="F32" s="25"/>
      <c r="G32" s="14"/>
      <c r="H32" s="25"/>
      <c r="I32" s="14"/>
      <c r="J32" s="25"/>
      <c r="K32" s="14"/>
      <c r="L32" s="27"/>
    </row>
    <row r="33" spans="2:12" ht="15" customHeight="1" x14ac:dyDescent="0.15">
      <c r="B33" s="13" t="s">
        <v>6</v>
      </c>
      <c r="C33" s="14"/>
      <c r="D33" s="25"/>
      <c r="E33" s="14"/>
      <c r="F33" s="25"/>
      <c r="G33" s="14"/>
      <c r="H33" s="25"/>
      <c r="I33" s="14"/>
      <c r="J33" s="25"/>
      <c r="K33" s="14"/>
      <c r="L33" s="27"/>
    </row>
    <row r="34" spans="2:12" ht="15" customHeight="1" x14ac:dyDescent="0.15">
      <c r="B34" s="13" t="s">
        <v>7</v>
      </c>
      <c r="C34" s="14"/>
      <c r="D34" s="25"/>
      <c r="E34" s="14"/>
      <c r="F34" s="25"/>
      <c r="G34" s="14"/>
      <c r="H34" s="25"/>
      <c r="I34" s="14"/>
      <c r="J34" s="25"/>
      <c r="K34" s="14"/>
      <c r="L34" s="27"/>
    </row>
    <row r="35" spans="2:12" ht="15" customHeight="1" x14ac:dyDescent="0.15">
      <c r="B35" s="13" t="s">
        <v>8</v>
      </c>
      <c r="C35" s="14"/>
      <c r="D35" s="25"/>
      <c r="E35" s="14"/>
      <c r="F35" s="25"/>
      <c r="G35" s="14"/>
      <c r="H35" s="25"/>
      <c r="I35" s="14"/>
      <c r="J35" s="25"/>
      <c r="K35" s="14"/>
      <c r="L35" s="27"/>
    </row>
    <row r="36" spans="2:12" ht="15" customHeight="1" x14ac:dyDescent="0.15">
      <c r="B36" s="13" t="s">
        <v>9</v>
      </c>
      <c r="C36" s="14"/>
      <c r="D36" s="25"/>
      <c r="E36" s="14"/>
      <c r="F36" s="25"/>
      <c r="G36" s="14"/>
      <c r="H36" s="25"/>
      <c r="I36" s="14"/>
      <c r="J36" s="25"/>
      <c r="K36" s="14"/>
      <c r="L36" s="27"/>
    </row>
    <row r="37" spans="2:12" ht="15" customHeight="1" x14ac:dyDescent="0.15">
      <c r="B37" s="15" t="s">
        <v>10</v>
      </c>
      <c r="C37" s="16">
        <f>SUBTOTAL(109,March[Week 1])</f>
        <v>0</v>
      </c>
      <c r="D37" s="26">
        <f>SUBTOTAL(109,March[Overtime])</f>
        <v>0</v>
      </c>
      <c r="E37" s="16">
        <f>SUBTOTAL(109,March[Week 2])</f>
        <v>0</v>
      </c>
      <c r="F37" s="26">
        <f>SUBTOTAL(109,March[[Overtime ]])</f>
        <v>0</v>
      </c>
      <c r="G37" s="16">
        <f>SUBTOTAL(109,March[Week 3])</f>
        <v>0</v>
      </c>
      <c r="H37" s="26">
        <f>SUBTOTAL(109,March[[Overtime  ]])</f>
        <v>0</v>
      </c>
      <c r="I37" s="16">
        <f>SUBTOTAL(109,March[Week 4])</f>
        <v>0</v>
      </c>
      <c r="J37" s="26">
        <f>SUBTOTAL(109,March[[Overtime   ]])</f>
        <v>0</v>
      </c>
      <c r="K37" s="16">
        <f>SUBTOTAL(109,March[Week 5])</f>
        <v>0</v>
      </c>
      <c r="L37" s="28">
        <f>SUBTOTAL(109,March[[Overtime    ]])</f>
        <v>0</v>
      </c>
    </row>
    <row r="38" spans="2:12" ht="15" customHeight="1" x14ac:dyDescent="0.15">
      <c r="B38" s="17" t="s">
        <v>15</v>
      </c>
      <c r="C38" s="18">
        <f>SUM(March[[#Totals],[Week 1]],March[[#Totals],[Week 2]],March[[#Totals],[Week 3]],March[[#Totals],[Week 4]],March[[#Totals],[Week 5]])</f>
        <v>0</v>
      </c>
      <c r="D38" s="19" t="s">
        <v>40</v>
      </c>
      <c r="E38" s="19"/>
      <c r="F38" s="18">
        <f>SUM(March[[#Totals],[Overtime]],March[[#Totals],[Overtime ]],March[[#Totals],[Overtime  ]],March[[#Totals],[Overtime   ]],March[[#Totals],[Overtime    ]])</f>
        <v>0</v>
      </c>
    </row>
    <row r="39" spans="2:12" ht="9" customHeight="1" x14ac:dyDescent="0.15"/>
    <row r="40" spans="2:12" s="20" customFormat="1" ht="25" customHeight="1" x14ac:dyDescent="0.15">
      <c r="B40" s="11" t="s">
        <v>63</v>
      </c>
      <c r="C40" s="11"/>
      <c r="D40" s="11"/>
      <c r="E40" s="11"/>
      <c r="F40" s="11"/>
      <c r="G40" s="11"/>
      <c r="H40" s="11"/>
      <c r="I40" s="11"/>
      <c r="J40" s="11"/>
      <c r="K40" s="11"/>
      <c r="L40" s="11"/>
    </row>
    <row r="41" spans="2:12" ht="15" customHeight="1" x14ac:dyDescent="0.15">
      <c r="B41" s="22" t="s">
        <v>16</v>
      </c>
      <c r="C41" s="23" t="s">
        <v>34</v>
      </c>
      <c r="D41" s="23" t="s">
        <v>37</v>
      </c>
      <c r="E41" s="23" t="s">
        <v>50</v>
      </c>
      <c r="F41" s="23" t="s">
        <v>51</v>
      </c>
      <c r="G41" s="23" t="s">
        <v>54</v>
      </c>
      <c r="H41" s="23" t="s">
        <v>55</v>
      </c>
      <c r="I41" s="23" t="s">
        <v>57</v>
      </c>
      <c r="J41" s="23" t="s">
        <v>58</v>
      </c>
      <c r="K41" s="23" t="s">
        <v>60</v>
      </c>
      <c r="L41" s="24" t="s">
        <v>61</v>
      </c>
    </row>
    <row r="42" spans="2:12" ht="15" customHeight="1" x14ac:dyDescent="0.15">
      <c r="B42" s="13" t="s">
        <v>3</v>
      </c>
      <c r="C42" s="14"/>
      <c r="D42" s="25"/>
      <c r="E42" s="14"/>
      <c r="F42" s="25"/>
      <c r="G42" s="14"/>
      <c r="H42" s="25"/>
      <c r="I42" s="14"/>
      <c r="J42" s="25"/>
      <c r="K42" s="14"/>
      <c r="L42" s="27"/>
    </row>
    <row r="43" spans="2:12" ht="15" customHeight="1" x14ac:dyDescent="0.15">
      <c r="B43" s="13" t="s">
        <v>4</v>
      </c>
      <c r="C43" s="14"/>
      <c r="D43" s="25"/>
      <c r="E43" s="14"/>
      <c r="F43" s="25"/>
      <c r="G43" s="14"/>
      <c r="H43" s="25"/>
      <c r="I43" s="14"/>
      <c r="J43" s="25"/>
      <c r="K43" s="14"/>
      <c r="L43" s="27"/>
    </row>
    <row r="44" spans="2:12" ht="15" customHeight="1" x14ac:dyDescent="0.15">
      <c r="B44" s="13" t="s">
        <v>5</v>
      </c>
      <c r="C44" s="14"/>
      <c r="D44" s="25"/>
      <c r="E44" s="14"/>
      <c r="F44" s="25"/>
      <c r="G44" s="14"/>
      <c r="H44" s="25"/>
      <c r="I44" s="14"/>
      <c r="J44" s="25"/>
      <c r="K44" s="14"/>
      <c r="L44" s="27"/>
    </row>
    <row r="45" spans="2:12" ht="15" customHeight="1" x14ac:dyDescent="0.15">
      <c r="B45" s="13" t="s">
        <v>6</v>
      </c>
      <c r="C45" s="14"/>
      <c r="D45" s="25"/>
      <c r="E45" s="14"/>
      <c r="F45" s="25"/>
      <c r="G45" s="14"/>
      <c r="H45" s="25"/>
      <c r="I45" s="14"/>
      <c r="J45" s="25"/>
      <c r="K45" s="14"/>
      <c r="L45" s="27"/>
    </row>
    <row r="46" spans="2:12" ht="15" customHeight="1" x14ac:dyDescent="0.15">
      <c r="B46" s="13" t="s">
        <v>7</v>
      </c>
      <c r="C46" s="14"/>
      <c r="D46" s="25"/>
      <c r="E46" s="14"/>
      <c r="F46" s="25"/>
      <c r="G46" s="14"/>
      <c r="H46" s="25"/>
      <c r="I46" s="14"/>
      <c r="J46" s="25"/>
      <c r="K46" s="14"/>
      <c r="L46" s="27"/>
    </row>
    <row r="47" spans="2:12" ht="15" customHeight="1" x14ac:dyDescent="0.15">
      <c r="B47" s="13" t="s">
        <v>8</v>
      </c>
      <c r="C47" s="14"/>
      <c r="D47" s="25"/>
      <c r="E47" s="14"/>
      <c r="F47" s="25"/>
      <c r="G47" s="14"/>
      <c r="H47" s="25"/>
      <c r="I47" s="14"/>
      <c r="J47" s="25"/>
      <c r="K47" s="14"/>
      <c r="L47" s="27"/>
    </row>
    <row r="48" spans="2:12" ht="15" customHeight="1" x14ac:dyDescent="0.15">
      <c r="B48" s="13" t="s">
        <v>9</v>
      </c>
      <c r="C48" s="14"/>
      <c r="D48" s="25"/>
      <c r="E48" s="14"/>
      <c r="F48" s="25"/>
      <c r="G48" s="14"/>
      <c r="H48" s="25"/>
      <c r="I48" s="14"/>
      <c r="J48" s="25"/>
      <c r="K48" s="14"/>
      <c r="L48" s="27"/>
    </row>
    <row r="49" spans="2:12" ht="15" customHeight="1" x14ac:dyDescent="0.15">
      <c r="B49" s="15" t="s">
        <v>10</v>
      </c>
      <c r="C49" s="16">
        <f>SUBTOTAL(109,April[Week 1])</f>
        <v>0</v>
      </c>
      <c r="D49" s="26">
        <f>SUBTOTAL(109,April[Overtime])</f>
        <v>0</v>
      </c>
      <c r="E49" s="16">
        <f>SUBTOTAL(109,April[Week 2])</f>
        <v>0</v>
      </c>
      <c r="F49" s="26">
        <f>SUBTOTAL(109,April[[Overtime ]])</f>
        <v>0</v>
      </c>
      <c r="G49" s="16">
        <f>SUBTOTAL(109,April[Week 3])</f>
        <v>0</v>
      </c>
      <c r="H49" s="26">
        <f>SUBTOTAL(109,April[[Overtime  ]])</f>
        <v>0</v>
      </c>
      <c r="I49" s="16">
        <f>SUBTOTAL(109,April[Week 4])</f>
        <v>0</v>
      </c>
      <c r="J49" s="26">
        <f>SUBTOTAL(109,April[[Overtime   ]])</f>
        <v>0</v>
      </c>
      <c r="K49" s="16">
        <f>SUBTOTAL(109,April[Week 5])</f>
        <v>0</v>
      </c>
      <c r="L49" s="28">
        <f>SUBTOTAL(109,April[[Overtime    ]])</f>
        <v>0</v>
      </c>
    </row>
    <row r="50" spans="2:12" ht="15" customHeight="1" x14ac:dyDescent="0.15">
      <c r="B50" s="17" t="s">
        <v>17</v>
      </c>
      <c r="C50" s="18">
        <f>SUM(April[[#Totals],[Week 1]],April[[#Totals],[Week 2]],April[[#Totals],[Week 3]],April[[#Totals],[Week 4]],April[[#Totals],[Week 5]])</f>
        <v>0</v>
      </c>
      <c r="D50" s="19" t="s">
        <v>41</v>
      </c>
      <c r="E50" s="19"/>
      <c r="F50" s="18">
        <f>SUM(April[[#Totals],[Overtime]],April[[#Totals],[Overtime ]],April[[#Totals],[Overtime  ]],April[[#Totals],[Overtime   ]],April[[#Totals],[Overtime    ]])</f>
        <v>0</v>
      </c>
    </row>
    <row r="51" spans="2:12" ht="9" customHeight="1" x14ac:dyDescent="0.15"/>
    <row r="52" spans="2:12" ht="15" customHeight="1" x14ac:dyDescent="0.15">
      <c r="B52" s="22" t="s">
        <v>18</v>
      </c>
      <c r="C52" s="23" t="s">
        <v>34</v>
      </c>
      <c r="D52" s="23" t="s">
        <v>37</v>
      </c>
      <c r="E52" s="23" t="s">
        <v>50</v>
      </c>
      <c r="F52" s="23" t="s">
        <v>51</v>
      </c>
      <c r="G52" s="23" t="s">
        <v>54</v>
      </c>
      <c r="H52" s="23" t="s">
        <v>55</v>
      </c>
      <c r="I52" s="23" t="s">
        <v>57</v>
      </c>
      <c r="J52" s="23" t="s">
        <v>58</v>
      </c>
      <c r="K52" s="23" t="s">
        <v>60</v>
      </c>
      <c r="L52" s="24" t="s">
        <v>61</v>
      </c>
    </row>
    <row r="53" spans="2:12" ht="15" customHeight="1" x14ac:dyDescent="0.15">
      <c r="B53" s="13" t="s">
        <v>3</v>
      </c>
      <c r="C53" s="14"/>
      <c r="D53" s="25"/>
      <c r="E53" s="14"/>
      <c r="F53" s="25"/>
      <c r="G53" s="14"/>
      <c r="H53" s="25"/>
      <c r="I53" s="14"/>
      <c r="J53" s="25"/>
      <c r="K53" s="14"/>
      <c r="L53" s="27"/>
    </row>
    <row r="54" spans="2:12" ht="15" customHeight="1" x14ac:dyDescent="0.15">
      <c r="B54" s="13" t="s">
        <v>4</v>
      </c>
      <c r="C54" s="14"/>
      <c r="D54" s="25"/>
      <c r="E54" s="14"/>
      <c r="F54" s="25"/>
      <c r="G54" s="14"/>
      <c r="H54" s="25"/>
      <c r="I54" s="14"/>
      <c r="J54" s="25"/>
      <c r="K54" s="14"/>
      <c r="L54" s="27"/>
    </row>
    <row r="55" spans="2:12" ht="15" customHeight="1" x14ac:dyDescent="0.15">
      <c r="B55" s="13" t="s">
        <v>5</v>
      </c>
      <c r="C55" s="14"/>
      <c r="D55" s="25"/>
      <c r="E55" s="14"/>
      <c r="F55" s="25"/>
      <c r="G55" s="14"/>
      <c r="H55" s="25"/>
      <c r="I55" s="14"/>
      <c r="J55" s="25"/>
      <c r="K55" s="14"/>
      <c r="L55" s="27"/>
    </row>
    <row r="56" spans="2:12" ht="15" customHeight="1" x14ac:dyDescent="0.15">
      <c r="B56" s="13" t="s">
        <v>6</v>
      </c>
      <c r="C56" s="14"/>
      <c r="D56" s="25"/>
      <c r="E56" s="14"/>
      <c r="F56" s="25"/>
      <c r="G56" s="14"/>
      <c r="H56" s="25"/>
      <c r="I56" s="14"/>
      <c r="J56" s="25"/>
      <c r="K56" s="14"/>
      <c r="L56" s="27"/>
    </row>
    <row r="57" spans="2:12" ht="15" customHeight="1" x14ac:dyDescent="0.15">
      <c r="B57" s="13" t="s">
        <v>7</v>
      </c>
      <c r="C57" s="14"/>
      <c r="D57" s="25"/>
      <c r="E57" s="14"/>
      <c r="F57" s="25"/>
      <c r="G57" s="14"/>
      <c r="H57" s="25"/>
      <c r="I57" s="14"/>
      <c r="J57" s="25"/>
      <c r="K57" s="14"/>
      <c r="L57" s="27"/>
    </row>
    <row r="58" spans="2:12" ht="15" customHeight="1" x14ac:dyDescent="0.15">
      <c r="B58" s="13" t="s">
        <v>8</v>
      </c>
      <c r="C58" s="14"/>
      <c r="D58" s="25"/>
      <c r="E58" s="14"/>
      <c r="F58" s="25"/>
      <c r="G58" s="14"/>
      <c r="H58" s="25"/>
      <c r="I58" s="14"/>
      <c r="J58" s="25"/>
      <c r="K58" s="14"/>
      <c r="L58" s="27"/>
    </row>
    <row r="59" spans="2:12" ht="15" customHeight="1" x14ac:dyDescent="0.15">
      <c r="B59" s="13" t="s">
        <v>9</v>
      </c>
      <c r="C59" s="14"/>
      <c r="D59" s="25"/>
      <c r="E59" s="14"/>
      <c r="F59" s="25"/>
      <c r="G59" s="14"/>
      <c r="H59" s="25"/>
      <c r="I59" s="14"/>
      <c r="J59" s="25"/>
      <c r="K59" s="14"/>
      <c r="L59" s="27"/>
    </row>
    <row r="60" spans="2:12" ht="15" customHeight="1" x14ac:dyDescent="0.15">
      <c r="B60" s="15" t="s">
        <v>10</v>
      </c>
      <c r="C60" s="16">
        <f>SUBTOTAL(109,May[Week 1])</f>
        <v>0</v>
      </c>
      <c r="D60" s="26">
        <f>SUBTOTAL(109,May[Overtime])</f>
        <v>0</v>
      </c>
      <c r="E60" s="16">
        <f>SUBTOTAL(109,May[Week 2])</f>
        <v>0</v>
      </c>
      <c r="F60" s="26">
        <f>SUBTOTAL(109,May[[Overtime ]])</f>
        <v>0</v>
      </c>
      <c r="G60" s="16">
        <f>SUBTOTAL(109,May[Week 3])</f>
        <v>0</v>
      </c>
      <c r="H60" s="26">
        <f>SUBTOTAL(109,May[[Overtime  ]])</f>
        <v>0</v>
      </c>
      <c r="I60" s="16">
        <f>SUBTOTAL(109,May[Week 4])</f>
        <v>0</v>
      </c>
      <c r="J60" s="26">
        <f>SUBTOTAL(109,May[[Overtime   ]])</f>
        <v>0</v>
      </c>
      <c r="K60" s="16">
        <f>SUBTOTAL(109,May[Week 5])</f>
        <v>0</v>
      </c>
      <c r="L60" s="28">
        <f>SUBTOTAL(109,May[[Overtime    ]])</f>
        <v>0</v>
      </c>
    </row>
    <row r="61" spans="2:12" ht="15" customHeight="1" x14ac:dyDescent="0.15">
      <c r="B61" s="17" t="s">
        <v>19</v>
      </c>
      <c r="C61" s="18">
        <f>SUM(May[[#Totals],[Week 1]],May[[#Totals],[Week 2]],May[[#Totals],[Week 3]],May[[#Totals],[Week 4]],May[[#Totals],[Week 5]])</f>
        <v>0</v>
      </c>
      <c r="D61" s="19" t="s">
        <v>42</v>
      </c>
      <c r="E61" s="19"/>
      <c r="F61" s="18">
        <f>SUM(May[[#Totals],[Overtime]],May[[#Totals],[Overtime ]],May[[#Totals],[Overtime  ]],May[[#Totals],[Overtime   ]],May[[#Totals],[Overtime    ]])</f>
        <v>0</v>
      </c>
    </row>
    <row r="62" spans="2:12" ht="9" customHeight="1" x14ac:dyDescent="0.15"/>
    <row r="63" spans="2:12" ht="15" customHeight="1" x14ac:dyDescent="0.15">
      <c r="B63" s="22" t="s">
        <v>20</v>
      </c>
      <c r="C63" s="23" t="s">
        <v>34</v>
      </c>
      <c r="D63" s="23" t="s">
        <v>37</v>
      </c>
      <c r="E63" s="23" t="s">
        <v>50</v>
      </c>
      <c r="F63" s="23" t="s">
        <v>51</v>
      </c>
      <c r="G63" s="23" t="s">
        <v>54</v>
      </c>
      <c r="H63" s="23" t="s">
        <v>55</v>
      </c>
      <c r="I63" s="23" t="s">
        <v>57</v>
      </c>
      <c r="J63" s="23" t="s">
        <v>58</v>
      </c>
      <c r="K63" s="23" t="s">
        <v>60</v>
      </c>
      <c r="L63" s="24" t="s">
        <v>61</v>
      </c>
    </row>
    <row r="64" spans="2:12" ht="15" customHeight="1" x14ac:dyDescent="0.15">
      <c r="B64" s="13" t="s">
        <v>3</v>
      </c>
      <c r="C64" s="14"/>
      <c r="D64" s="25"/>
      <c r="E64" s="14"/>
      <c r="F64" s="25"/>
      <c r="G64" s="14"/>
      <c r="H64" s="25"/>
      <c r="I64" s="14"/>
      <c r="J64" s="25"/>
      <c r="K64" s="14"/>
      <c r="L64" s="27"/>
    </row>
    <row r="65" spans="2:12" ht="15" customHeight="1" x14ac:dyDescent="0.15">
      <c r="B65" s="13" t="s">
        <v>4</v>
      </c>
      <c r="C65" s="14"/>
      <c r="D65" s="25"/>
      <c r="E65" s="14"/>
      <c r="F65" s="25"/>
      <c r="G65" s="14"/>
      <c r="H65" s="25"/>
      <c r="I65" s="14"/>
      <c r="J65" s="25"/>
      <c r="K65" s="14"/>
      <c r="L65" s="27"/>
    </row>
    <row r="66" spans="2:12" ht="15" customHeight="1" x14ac:dyDescent="0.15">
      <c r="B66" s="13" t="s">
        <v>5</v>
      </c>
      <c r="C66" s="14"/>
      <c r="D66" s="25"/>
      <c r="E66" s="14"/>
      <c r="F66" s="25"/>
      <c r="G66" s="14"/>
      <c r="H66" s="25"/>
      <c r="I66" s="14"/>
      <c r="J66" s="25"/>
      <c r="K66" s="14"/>
      <c r="L66" s="27"/>
    </row>
    <row r="67" spans="2:12" ht="15" customHeight="1" x14ac:dyDescent="0.15">
      <c r="B67" s="13" t="s">
        <v>6</v>
      </c>
      <c r="C67" s="14"/>
      <c r="D67" s="25"/>
      <c r="E67" s="14"/>
      <c r="F67" s="25"/>
      <c r="G67" s="14"/>
      <c r="H67" s="25"/>
      <c r="I67" s="14"/>
      <c r="J67" s="25"/>
      <c r="K67" s="14"/>
      <c r="L67" s="27"/>
    </row>
    <row r="68" spans="2:12" ht="15" customHeight="1" x14ac:dyDescent="0.15">
      <c r="B68" s="13" t="s">
        <v>7</v>
      </c>
      <c r="C68" s="14"/>
      <c r="D68" s="25"/>
      <c r="E68" s="14"/>
      <c r="F68" s="25"/>
      <c r="G68" s="14"/>
      <c r="H68" s="25"/>
      <c r="I68" s="14"/>
      <c r="J68" s="25"/>
      <c r="K68" s="14"/>
      <c r="L68" s="27"/>
    </row>
    <row r="69" spans="2:12" ht="15" customHeight="1" x14ac:dyDescent="0.15">
      <c r="B69" s="13" t="s">
        <v>8</v>
      </c>
      <c r="C69" s="14"/>
      <c r="D69" s="25"/>
      <c r="E69" s="14"/>
      <c r="F69" s="25"/>
      <c r="G69" s="14"/>
      <c r="H69" s="25"/>
      <c r="I69" s="14"/>
      <c r="J69" s="25"/>
      <c r="K69" s="14"/>
      <c r="L69" s="27"/>
    </row>
    <row r="70" spans="2:12" ht="15" customHeight="1" x14ac:dyDescent="0.15">
      <c r="B70" s="13" t="s">
        <v>9</v>
      </c>
      <c r="C70" s="14"/>
      <c r="D70" s="25"/>
      <c r="E70" s="14"/>
      <c r="F70" s="25"/>
      <c r="G70" s="14"/>
      <c r="H70" s="25"/>
      <c r="I70" s="14"/>
      <c r="J70" s="25"/>
      <c r="K70" s="14"/>
      <c r="L70" s="27"/>
    </row>
    <row r="71" spans="2:12" ht="15" customHeight="1" x14ac:dyDescent="0.15">
      <c r="B71" s="15" t="s">
        <v>10</v>
      </c>
      <c r="C71" s="16">
        <f>SUBTOTAL(109,June[Week 1])</f>
        <v>0</v>
      </c>
      <c r="D71" s="26">
        <f>SUBTOTAL(109,June[Overtime])</f>
        <v>0</v>
      </c>
      <c r="E71" s="16">
        <f>SUBTOTAL(109,June[Week 2])</f>
        <v>0</v>
      </c>
      <c r="F71" s="26">
        <f>SUBTOTAL(109,June[[Overtime ]])</f>
        <v>0</v>
      </c>
      <c r="G71" s="16">
        <f>SUBTOTAL(109,June[Week 3])</f>
        <v>0</v>
      </c>
      <c r="H71" s="26">
        <f>SUBTOTAL(109,June[[Overtime  ]])</f>
        <v>0</v>
      </c>
      <c r="I71" s="16">
        <f>SUBTOTAL(109,June[Week 4])</f>
        <v>0</v>
      </c>
      <c r="J71" s="26">
        <f>SUBTOTAL(109,June[[Overtime   ]])</f>
        <v>0</v>
      </c>
      <c r="K71" s="16">
        <f>SUBTOTAL(109,June[Week 5])</f>
        <v>0</v>
      </c>
      <c r="L71" s="28">
        <f>SUBTOTAL(109,June[[Overtime    ]])</f>
        <v>0</v>
      </c>
    </row>
    <row r="72" spans="2:12" ht="15" customHeight="1" x14ac:dyDescent="0.15">
      <c r="B72" s="17" t="s">
        <v>21</v>
      </c>
      <c r="C72" s="18">
        <f>SUM(June[[#Totals],[Week 1]],June[[#Totals],[Week 2]],June[[#Totals],[Week 3]],June[[#Totals],[Week 4]],June[[#Totals],[Week 5]])</f>
        <v>0</v>
      </c>
      <c r="D72" s="19" t="s">
        <v>43</v>
      </c>
      <c r="E72" s="19"/>
      <c r="F72" s="18">
        <f>SUM(June[[#Totals],[Overtime]],June[[#Totals],[Overtime ]],June[[#Totals],[Overtime  ]],June[[#Totals],[Overtime   ]],June[[#Totals],[Overtime    ]])</f>
        <v>0</v>
      </c>
    </row>
    <row r="73" spans="2:12" ht="9" customHeight="1" x14ac:dyDescent="0.15">
      <c r="B73" s="10"/>
      <c r="C73" s="10"/>
    </row>
    <row r="74" spans="2:12" s="12" customFormat="1" ht="25" customHeight="1" x14ac:dyDescent="0.15">
      <c r="B74" s="11" t="s">
        <v>64</v>
      </c>
      <c r="C74" s="21"/>
      <c r="D74" s="21"/>
      <c r="E74" s="21"/>
      <c r="F74" s="21"/>
      <c r="G74" s="21"/>
      <c r="H74" s="21"/>
      <c r="I74" s="21"/>
      <c r="J74" s="21"/>
      <c r="K74" s="21"/>
      <c r="L74" s="21"/>
    </row>
    <row r="75" spans="2:12" ht="15" customHeight="1" x14ac:dyDescent="0.15">
      <c r="B75" s="22" t="s">
        <v>22</v>
      </c>
      <c r="C75" s="23" t="s">
        <v>34</v>
      </c>
      <c r="D75" s="23" t="s">
        <v>37</v>
      </c>
      <c r="E75" s="23" t="s">
        <v>50</v>
      </c>
      <c r="F75" s="23" t="s">
        <v>51</v>
      </c>
      <c r="G75" s="23" t="s">
        <v>54</v>
      </c>
      <c r="H75" s="23" t="s">
        <v>55</v>
      </c>
      <c r="I75" s="23" t="s">
        <v>57</v>
      </c>
      <c r="J75" s="23" t="s">
        <v>58</v>
      </c>
      <c r="K75" s="23" t="s">
        <v>60</v>
      </c>
      <c r="L75" s="24" t="s">
        <v>61</v>
      </c>
    </row>
    <row r="76" spans="2:12" ht="15" customHeight="1" x14ac:dyDescent="0.15">
      <c r="B76" s="13" t="s">
        <v>3</v>
      </c>
      <c r="C76" s="14"/>
      <c r="D76" s="25"/>
      <c r="E76" s="14"/>
      <c r="F76" s="25"/>
      <c r="G76" s="14"/>
      <c r="H76" s="25"/>
      <c r="I76" s="14"/>
      <c r="J76" s="25"/>
      <c r="K76" s="14"/>
      <c r="L76" s="27"/>
    </row>
    <row r="77" spans="2:12" ht="15" customHeight="1" x14ac:dyDescent="0.15">
      <c r="B77" s="13" t="s">
        <v>4</v>
      </c>
      <c r="C77" s="14"/>
      <c r="D77" s="25"/>
      <c r="E77" s="14"/>
      <c r="F77" s="25"/>
      <c r="G77" s="14"/>
      <c r="H77" s="25"/>
      <c r="I77" s="14"/>
      <c r="J77" s="25"/>
      <c r="K77" s="14"/>
      <c r="L77" s="27"/>
    </row>
    <row r="78" spans="2:12" ht="15" customHeight="1" x14ac:dyDescent="0.15">
      <c r="B78" s="13" t="s">
        <v>5</v>
      </c>
      <c r="C78" s="14"/>
      <c r="D78" s="25"/>
      <c r="E78" s="14"/>
      <c r="F78" s="25"/>
      <c r="G78" s="14"/>
      <c r="H78" s="25"/>
      <c r="I78" s="14"/>
      <c r="J78" s="25"/>
      <c r="K78" s="14"/>
      <c r="L78" s="27"/>
    </row>
    <row r="79" spans="2:12" ht="15" customHeight="1" x14ac:dyDescent="0.15">
      <c r="B79" s="13" t="s">
        <v>6</v>
      </c>
      <c r="C79" s="14"/>
      <c r="D79" s="25"/>
      <c r="E79" s="14"/>
      <c r="F79" s="25"/>
      <c r="G79" s="14"/>
      <c r="H79" s="25"/>
      <c r="I79" s="14"/>
      <c r="J79" s="25"/>
      <c r="K79" s="14"/>
      <c r="L79" s="27"/>
    </row>
    <row r="80" spans="2:12" ht="15" customHeight="1" x14ac:dyDescent="0.15">
      <c r="B80" s="13" t="s">
        <v>7</v>
      </c>
      <c r="C80" s="14"/>
      <c r="D80" s="25"/>
      <c r="E80" s="14"/>
      <c r="F80" s="25"/>
      <c r="G80" s="14"/>
      <c r="H80" s="25"/>
      <c r="I80" s="14"/>
      <c r="J80" s="25"/>
      <c r="K80" s="14"/>
      <c r="L80" s="27"/>
    </row>
    <row r="81" spans="2:12" ht="15" customHeight="1" x14ac:dyDescent="0.15">
      <c r="B81" s="13" t="s">
        <v>8</v>
      </c>
      <c r="C81" s="14"/>
      <c r="D81" s="25"/>
      <c r="E81" s="14"/>
      <c r="F81" s="25"/>
      <c r="G81" s="14"/>
      <c r="H81" s="25"/>
      <c r="I81" s="14"/>
      <c r="J81" s="25"/>
      <c r="K81" s="14"/>
      <c r="L81" s="27"/>
    </row>
    <row r="82" spans="2:12" ht="15" customHeight="1" x14ac:dyDescent="0.15">
      <c r="B82" s="13" t="s">
        <v>9</v>
      </c>
      <c r="C82" s="14"/>
      <c r="D82" s="25"/>
      <c r="E82" s="14"/>
      <c r="F82" s="25"/>
      <c r="G82" s="14"/>
      <c r="H82" s="25"/>
      <c r="I82" s="14"/>
      <c r="J82" s="25"/>
      <c r="K82" s="14"/>
      <c r="L82" s="27"/>
    </row>
    <row r="83" spans="2:12" ht="15" customHeight="1" x14ac:dyDescent="0.15">
      <c r="B83" s="15" t="s">
        <v>10</v>
      </c>
      <c r="C83" s="16">
        <f>SUBTOTAL(109,July[Week 1])</f>
        <v>0</v>
      </c>
      <c r="D83" s="26">
        <f>SUBTOTAL(109,July[Overtime])</f>
        <v>0</v>
      </c>
      <c r="E83" s="16">
        <f>SUBTOTAL(109,July[Week 2])</f>
        <v>0</v>
      </c>
      <c r="F83" s="26">
        <f>SUBTOTAL(109,July[[Overtime ]])</f>
        <v>0</v>
      </c>
      <c r="G83" s="16">
        <f>SUBTOTAL(109,July[Week 3])</f>
        <v>0</v>
      </c>
      <c r="H83" s="26">
        <f>SUBTOTAL(109,July[[Overtime  ]])</f>
        <v>0</v>
      </c>
      <c r="I83" s="16">
        <f>SUBTOTAL(109,July[Week 4])</f>
        <v>0</v>
      </c>
      <c r="J83" s="26">
        <f>SUBTOTAL(109,July[[Overtime   ]])</f>
        <v>0</v>
      </c>
      <c r="K83" s="16">
        <f>SUBTOTAL(109,July[Week 5])</f>
        <v>0</v>
      </c>
      <c r="L83" s="28">
        <f>SUBTOTAL(109,July[[Overtime    ]])</f>
        <v>0</v>
      </c>
    </row>
    <row r="84" spans="2:12" ht="15" customHeight="1" x14ac:dyDescent="0.15">
      <c r="B84" s="17" t="s">
        <v>23</v>
      </c>
      <c r="C84" s="18">
        <f>SUM(July[[#Totals],[Week 1]],July[[#Totals],[Week 2]],July[[#Totals],[Week 3]],July[[#Totals],[Week 4]],July[[#Totals],[Week 5]])</f>
        <v>0</v>
      </c>
      <c r="D84" s="19" t="s">
        <v>44</v>
      </c>
      <c r="E84" s="19"/>
      <c r="F84" s="18">
        <f>SUM(July[[#Totals],[Overtime]],July[[#Totals],[Overtime ]],July[[#Totals],[Overtime  ]],July[[#Totals],[Overtime   ]],July[[#Totals],[Overtime    ]])</f>
        <v>0</v>
      </c>
    </row>
    <row r="85" spans="2:12" ht="9" customHeight="1" x14ac:dyDescent="0.15"/>
    <row r="86" spans="2:12" ht="15" customHeight="1" x14ac:dyDescent="0.15">
      <c r="B86" s="22" t="s">
        <v>24</v>
      </c>
      <c r="C86" s="23" t="s">
        <v>34</v>
      </c>
      <c r="D86" s="23" t="s">
        <v>37</v>
      </c>
      <c r="E86" s="23" t="s">
        <v>50</v>
      </c>
      <c r="F86" s="23" t="s">
        <v>51</v>
      </c>
      <c r="G86" s="23" t="s">
        <v>54</v>
      </c>
      <c r="H86" s="23" t="s">
        <v>55</v>
      </c>
      <c r="I86" s="23" t="s">
        <v>57</v>
      </c>
      <c r="J86" s="23" t="s">
        <v>58</v>
      </c>
      <c r="K86" s="23" t="s">
        <v>60</v>
      </c>
      <c r="L86" s="24" t="s">
        <v>61</v>
      </c>
    </row>
    <row r="87" spans="2:12" ht="15" customHeight="1" x14ac:dyDescent="0.15">
      <c r="B87" s="13" t="s">
        <v>3</v>
      </c>
      <c r="C87" s="14"/>
      <c r="D87" s="25"/>
      <c r="E87" s="14"/>
      <c r="F87" s="25"/>
      <c r="G87" s="14"/>
      <c r="H87" s="25"/>
      <c r="I87" s="14"/>
      <c r="J87" s="25"/>
      <c r="K87" s="14"/>
      <c r="L87" s="27"/>
    </row>
    <row r="88" spans="2:12" ht="15" customHeight="1" x14ac:dyDescent="0.15">
      <c r="B88" s="13" t="s">
        <v>4</v>
      </c>
      <c r="C88" s="14"/>
      <c r="D88" s="25"/>
      <c r="E88" s="14"/>
      <c r="F88" s="25"/>
      <c r="G88" s="14"/>
      <c r="H88" s="25"/>
      <c r="I88" s="14"/>
      <c r="J88" s="25"/>
      <c r="K88" s="14"/>
      <c r="L88" s="27"/>
    </row>
    <row r="89" spans="2:12" ht="15" customHeight="1" x14ac:dyDescent="0.15">
      <c r="B89" s="13" t="s">
        <v>5</v>
      </c>
      <c r="C89" s="14"/>
      <c r="D89" s="25"/>
      <c r="E89" s="14"/>
      <c r="F89" s="25"/>
      <c r="G89" s="14"/>
      <c r="H89" s="25"/>
      <c r="I89" s="14"/>
      <c r="J89" s="25"/>
      <c r="K89" s="14"/>
      <c r="L89" s="27"/>
    </row>
    <row r="90" spans="2:12" ht="15" customHeight="1" x14ac:dyDescent="0.15">
      <c r="B90" s="13" t="s">
        <v>6</v>
      </c>
      <c r="C90" s="14"/>
      <c r="D90" s="25"/>
      <c r="E90" s="14"/>
      <c r="F90" s="25"/>
      <c r="G90" s="14"/>
      <c r="H90" s="25"/>
      <c r="I90" s="14"/>
      <c r="J90" s="25"/>
      <c r="K90" s="14"/>
      <c r="L90" s="27"/>
    </row>
    <row r="91" spans="2:12" ht="15" customHeight="1" x14ac:dyDescent="0.15">
      <c r="B91" s="13" t="s">
        <v>7</v>
      </c>
      <c r="C91" s="14"/>
      <c r="D91" s="25"/>
      <c r="E91" s="14"/>
      <c r="F91" s="25"/>
      <c r="G91" s="14"/>
      <c r="H91" s="25"/>
      <c r="I91" s="14"/>
      <c r="J91" s="25"/>
      <c r="K91" s="14"/>
      <c r="L91" s="27"/>
    </row>
    <row r="92" spans="2:12" ht="15" customHeight="1" x14ac:dyDescent="0.15">
      <c r="B92" s="13" t="s">
        <v>8</v>
      </c>
      <c r="C92" s="14"/>
      <c r="D92" s="25"/>
      <c r="E92" s="14"/>
      <c r="F92" s="25"/>
      <c r="G92" s="14"/>
      <c r="H92" s="25"/>
      <c r="I92" s="14"/>
      <c r="J92" s="25"/>
      <c r="K92" s="14"/>
      <c r="L92" s="27"/>
    </row>
    <row r="93" spans="2:12" ht="15" customHeight="1" x14ac:dyDescent="0.15">
      <c r="B93" s="13" t="s">
        <v>9</v>
      </c>
      <c r="C93" s="14"/>
      <c r="D93" s="25"/>
      <c r="E93" s="14"/>
      <c r="F93" s="25"/>
      <c r="G93" s="14"/>
      <c r="H93" s="25"/>
      <c r="I93" s="14"/>
      <c r="J93" s="25"/>
      <c r="K93" s="14"/>
      <c r="L93" s="27"/>
    </row>
    <row r="94" spans="2:12" ht="15" customHeight="1" x14ac:dyDescent="0.15">
      <c r="B94" s="15" t="s">
        <v>10</v>
      </c>
      <c r="C94" s="16">
        <f>SUBTOTAL(109,August[Week 1])</f>
        <v>0</v>
      </c>
      <c r="D94" s="26">
        <f>SUBTOTAL(109,August[Overtime])</f>
        <v>0</v>
      </c>
      <c r="E94" s="16">
        <f>SUBTOTAL(109,August[Week 2])</f>
        <v>0</v>
      </c>
      <c r="F94" s="26">
        <f>SUBTOTAL(109,August[[Overtime ]])</f>
        <v>0</v>
      </c>
      <c r="G94" s="16">
        <f>SUBTOTAL(109,August[Week 3])</f>
        <v>0</v>
      </c>
      <c r="H94" s="26">
        <f>SUBTOTAL(109,August[[Overtime  ]])</f>
        <v>0</v>
      </c>
      <c r="I94" s="16">
        <f>SUBTOTAL(109,August[Week 4])</f>
        <v>0</v>
      </c>
      <c r="J94" s="26">
        <f>SUBTOTAL(109,August[[Overtime   ]])</f>
        <v>0</v>
      </c>
      <c r="K94" s="16">
        <f>SUBTOTAL(109,August[Week 5])</f>
        <v>0</v>
      </c>
      <c r="L94" s="28">
        <f>SUBTOTAL(109,August[[Overtime    ]])</f>
        <v>0</v>
      </c>
    </row>
    <row r="95" spans="2:12" ht="15" customHeight="1" x14ac:dyDescent="0.15">
      <c r="B95" s="17" t="s">
        <v>25</v>
      </c>
      <c r="C95" s="18">
        <f>SUM(August[[#Totals],[Week 1]],August[[#Totals],[Week 2]],August[[#Totals],[Week 3]],August[[#Totals],[Week 4]],August[[#Totals],[Week 5]])</f>
        <v>0</v>
      </c>
      <c r="D95" s="19" t="s">
        <v>45</v>
      </c>
      <c r="E95" s="19"/>
      <c r="F95" s="18">
        <f>SUM(August[[#Totals],[Overtime]],August[[#Totals],[Overtime ]],August[[#Totals],[Overtime  ]],August[[#Totals],[Overtime   ]],August[[#Totals],[Overtime    ]])</f>
        <v>0</v>
      </c>
    </row>
    <row r="96" spans="2:12" ht="9" customHeight="1" x14ac:dyDescent="0.15"/>
    <row r="97" spans="2:12" ht="15" customHeight="1" x14ac:dyDescent="0.15">
      <c r="B97" s="22" t="s">
        <v>26</v>
      </c>
      <c r="C97" s="23" t="s">
        <v>34</v>
      </c>
      <c r="D97" s="23" t="s">
        <v>37</v>
      </c>
      <c r="E97" s="23" t="s">
        <v>50</v>
      </c>
      <c r="F97" s="23" t="s">
        <v>51</v>
      </c>
      <c r="G97" s="23" t="s">
        <v>54</v>
      </c>
      <c r="H97" s="23" t="s">
        <v>55</v>
      </c>
      <c r="I97" s="23" t="s">
        <v>57</v>
      </c>
      <c r="J97" s="23" t="s">
        <v>58</v>
      </c>
      <c r="K97" s="23" t="s">
        <v>60</v>
      </c>
      <c r="L97" s="24" t="s">
        <v>61</v>
      </c>
    </row>
    <row r="98" spans="2:12" ht="15" customHeight="1" x14ac:dyDescent="0.15">
      <c r="B98" s="13" t="s">
        <v>3</v>
      </c>
      <c r="C98" s="14"/>
      <c r="D98" s="25"/>
      <c r="E98" s="14"/>
      <c r="F98" s="25"/>
      <c r="G98" s="14"/>
      <c r="H98" s="25"/>
      <c r="I98" s="14"/>
      <c r="J98" s="25"/>
      <c r="K98" s="14"/>
      <c r="L98" s="27"/>
    </row>
    <row r="99" spans="2:12" ht="15" customHeight="1" x14ac:dyDescent="0.15">
      <c r="B99" s="13" t="s">
        <v>4</v>
      </c>
      <c r="C99" s="14"/>
      <c r="D99" s="25"/>
      <c r="E99" s="14"/>
      <c r="F99" s="25"/>
      <c r="G99" s="14"/>
      <c r="H99" s="25"/>
      <c r="I99" s="14"/>
      <c r="J99" s="25"/>
      <c r="K99" s="14"/>
      <c r="L99" s="27"/>
    </row>
    <row r="100" spans="2:12" ht="15" customHeight="1" x14ac:dyDescent="0.15">
      <c r="B100" s="13" t="s">
        <v>5</v>
      </c>
      <c r="C100" s="14"/>
      <c r="D100" s="25"/>
      <c r="E100" s="14"/>
      <c r="F100" s="25"/>
      <c r="G100" s="14"/>
      <c r="H100" s="25"/>
      <c r="I100" s="14"/>
      <c r="J100" s="25"/>
      <c r="K100" s="14"/>
      <c r="L100" s="27"/>
    </row>
    <row r="101" spans="2:12" ht="15" customHeight="1" x14ac:dyDescent="0.15">
      <c r="B101" s="13" t="s">
        <v>6</v>
      </c>
      <c r="C101" s="14"/>
      <c r="D101" s="25"/>
      <c r="E101" s="14"/>
      <c r="F101" s="25"/>
      <c r="G101" s="14"/>
      <c r="H101" s="25"/>
      <c r="I101" s="14"/>
      <c r="J101" s="25"/>
      <c r="K101" s="14"/>
      <c r="L101" s="27"/>
    </row>
    <row r="102" spans="2:12" ht="15" customHeight="1" x14ac:dyDescent="0.15">
      <c r="B102" s="13" t="s">
        <v>7</v>
      </c>
      <c r="C102" s="14"/>
      <c r="D102" s="25"/>
      <c r="E102" s="14"/>
      <c r="F102" s="25"/>
      <c r="G102" s="14"/>
      <c r="H102" s="25"/>
      <c r="I102" s="14"/>
      <c r="J102" s="25"/>
      <c r="K102" s="14"/>
      <c r="L102" s="27"/>
    </row>
    <row r="103" spans="2:12" ht="15" customHeight="1" x14ac:dyDescent="0.15">
      <c r="B103" s="13" t="s">
        <v>8</v>
      </c>
      <c r="C103" s="14"/>
      <c r="D103" s="25"/>
      <c r="E103" s="14"/>
      <c r="F103" s="25"/>
      <c r="G103" s="14"/>
      <c r="H103" s="25"/>
      <c r="I103" s="14"/>
      <c r="J103" s="25"/>
      <c r="K103" s="14"/>
      <c r="L103" s="27"/>
    </row>
    <row r="104" spans="2:12" ht="15" customHeight="1" x14ac:dyDescent="0.15">
      <c r="B104" s="13" t="s">
        <v>9</v>
      </c>
      <c r="C104" s="14"/>
      <c r="D104" s="25"/>
      <c r="E104" s="14"/>
      <c r="F104" s="25"/>
      <c r="G104" s="14"/>
      <c r="H104" s="25"/>
      <c r="I104" s="14"/>
      <c r="J104" s="25"/>
      <c r="K104" s="14"/>
      <c r="L104" s="27"/>
    </row>
    <row r="105" spans="2:12" ht="15" customHeight="1" x14ac:dyDescent="0.15">
      <c r="B105" s="15" t="s">
        <v>10</v>
      </c>
      <c r="C105" s="16">
        <f>SUBTOTAL(109,September[Week 1])</f>
        <v>0</v>
      </c>
      <c r="D105" s="26">
        <f>SUBTOTAL(109,September[Overtime])</f>
        <v>0</v>
      </c>
      <c r="E105" s="16">
        <f>SUBTOTAL(109,September[Week 2])</f>
        <v>0</v>
      </c>
      <c r="F105" s="26">
        <f>SUBTOTAL(109,September[[Overtime ]])</f>
        <v>0</v>
      </c>
      <c r="G105" s="16">
        <f>SUBTOTAL(109,September[Week 3])</f>
        <v>0</v>
      </c>
      <c r="H105" s="26">
        <f>SUBTOTAL(109,September[[Overtime  ]])</f>
        <v>0</v>
      </c>
      <c r="I105" s="16">
        <f>SUBTOTAL(109,September[Week 4])</f>
        <v>0</v>
      </c>
      <c r="J105" s="26">
        <f>SUBTOTAL(109,September[[Overtime   ]])</f>
        <v>0</v>
      </c>
      <c r="K105" s="16">
        <f>SUBTOTAL(109,September[Week 5])</f>
        <v>0</v>
      </c>
      <c r="L105" s="28">
        <f>SUBTOTAL(109,September[[Overtime    ]])</f>
        <v>0</v>
      </c>
    </row>
    <row r="106" spans="2:12" ht="15" customHeight="1" x14ac:dyDescent="0.15">
      <c r="B106" s="17" t="s">
        <v>27</v>
      </c>
      <c r="C106" s="18">
        <f>SUM(September[[#Totals],[Week 1]],September[[#Totals],[Week 2]],September[[#Totals],[Week 3]],September[[#Totals],[Week 4]],September[[#Totals],[Week 5]])</f>
        <v>0</v>
      </c>
      <c r="D106" s="19" t="s">
        <v>46</v>
      </c>
      <c r="E106" s="19"/>
      <c r="F106" s="18">
        <f>SUM(September[[#Totals],[Overtime]],September[[#Totals],[Overtime ]],September[[#Totals],[Overtime  ]],September[[#Totals],[Overtime   ]],September[[#Totals],[Overtime    ]])</f>
        <v>0</v>
      </c>
    </row>
    <row r="107" spans="2:12" ht="9" customHeight="1" x14ac:dyDescent="0.15">
      <c r="B107" s="20"/>
    </row>
    <row r="108" spans="2:12" s="20" customFormat="1" ht="25" customHeight="1" x14ac:dyDescent="0.15">
      <c r="B108" s="11" t="s">
        <v>65</v>
      </c>
      <c r="C108" s="11"/>
      <c r="D108" s="11"/>
      <c r="E108" s="11"/>
      <c r="F108" s="11"/>
      <c r="G108" s="11"/>
      <c r="H108" s="11"/>
      <c r="I108" s="11"/>
      <c r="J108" s="11"/>
      <c r="K108" s="11"/>
      <c r="L108" s="11"/>
    </row>
    <row r="109" spans="2:12" ht="15" customHeight="1" x14ac:dyDescent="0.15">
      <c r="B109" s="22" t="s">
        <v>28</v>
      </c>
      <c r="C109" s="23" t="s">
        <v>34</v>
      </c>
      <c r="D109" s="23" t="s">
        <v>37</v>
      </c>
      <c r="E109" s="23" t="s">
        <v>50</v>
      </c>
      <c r="F109" s="23" t="s">
        <v>51</v>
      </c>
      <c r="G109" s="23" t="s">
        <v>54</v>
      </c>
      <c r="H109" s="23" t="s">
        <v>55</v>
      </c>
      <c r="I109" s="23" t="s">
        <v>57</v>
      </c>
      <c r="J109" s="23" t="s">
        <v>58</v>
      </c>
      <c r="K109" s="23" t="s">
        <v>60</v>
      </c>
      <c r="L109" s="24" t="s">
        <v>61</v>
      </c>
    </row>
    <row r="110" spans="2:12" ht="15" customHeight="1" x14ac:dyDescent="0.15">
      <c r="B110" s="13" t="s">
        <v>3</v>
      </c>
      <c r="C110" s="14"/>
      <c r="D110" s="25"/>
      <c r="E110" s="14"/>
      <c r="F110" s="25"/>
      <c r="G110" s="14"/>
      <c r="H110" s="25"/>
      <c r="I110" s="14"/>
      <c r="J110" s="25"/>
      <c r="K110" s="14"/>
      <c r="L110" s="27"/>
    </row>
    <row r="111" spans="2:12" ht="15" customHeight="1" x14ac:dyDescent="0.15">
      <c r="B111" s="13" t="s">
        <v>4</v>
      </c>
      <c r="C111" s="14"/>
      <c r="D111" s="25"/>
      <c r="E111" s="14"/>
      <c r="F111" s="25"/>
      <c r="G111" s="14"/>
      <c r="H111" s="25"/>
      <c r="I111" s="14"/>
      <c r="J111" s="25"/>
      <c r="K111" s="14"/>
      <c r="L111" s="27"/>
    </row>
    <row r="112" spans="2:12" ht="15" customHeight="1" x14ac:dyDescent="0.15">
      <c r="B112" s="13" t="s">
        <v>5</v>
      </c>
      <c r="C112" s="14"/>
      <c r="D112" s="25"/>
      <c r="E112" s="14"/>
      <c r="F112" s="25"/>
      <c r="G112" s="14"/>
      <c r="H112" s="25"/>
      <c r="I112" s="14"/>
      <c r="J112" s="25"/>
      <c r="K112" s="14"/>
      <c r="L112" s="27"/>
    </row>
    <row r="113" spans="2:12" ht="15" customHeight="1" x14ac:dyDescent="0.15">
      <c r="B113" s="13" t="s">
        <v>6</v>
      </c>
      <c r="C113" s="14"/>
      <c r="D113" s="25"/>
      <c r="E113" s="14"/>
      <c r="F113" s="25"/>
      <c r="G113" s="14"/>
      <c r="H113" s="25"/>
      <c r="I113" s="14"/>
      <c r="J113" s="25"/>
      <c r="K113" s="14"/>
      <c r="L113" s="27"/>
    </row>
    <row r="114" spans="2:12" ht="15" customHeight="1" x14ac:dyDescent="0.15">
      <c r="B114" s="13" t="s">
        <v>7</v>
      </c>
      <c r="C114" s="14"/>
      <c r="D114" s="25"/>
      <c r="E114" s="14"/>
      <c r="F114" s="25"/>
      <c r="G114" s="14"/>
      <c r="H114" s="25"/>
      <c r="I114" s="14"/>
      <c r="J114" s="25"/>
      <c r="K114" s="14"/>
      <c r="L114" s="27"/>
    </row>
    <row r="115" spans="2:12" ht="15" customHeight="1" x14ac:dyDescent="0.15">
      <c r="B115" s="13" t="s">
        <v>8</v>
      </c>
      <c r="C115" s="14"/>
      <c r="D115" s="25"/>
      <c r="E115" s="14"/>
      <c r="F115" s="25"/>
      <c r="G115" s="14"/>
      <c r="H115" s="25"/>
      <c r="I115" s="14"/>
      <c r="J115" s="25"/>
      <c r="K115" s="14"/>
      <c r="L115" s="27"/>
    </row>
    <row r="116" spans="2:12" ht="15" customHeight="1" x14ac:dyDescent="0.15">
      <c r="B116" s="13" t="s">
        <v>9</v>
      </c>
      <c r="C116" s="14"/>
      <c r="D116" s="25"/>
      <c r="E116" s="14"/>
      <c r="F116" s="25"/>
      <c r="G116" s="14"/>
      <c r="H116" s="25"/>
      <c r="I116" s="14"/>
      <c r="J116" s="25"/>
      <c r="K116" s="14"/>
      <c r="L116" s="27"/>
    </row>
    <row r="117" spans="2:12" ht="15" customHeight="1" x14ac:dyDescent="0.15">
      <c r="B117" s="15" t="s">
        <v>10</v>
      </c>
      <c r="C117" s="16">
        <f>SUBTOTAL(109,October[Week 1])</f>
        <v>0</v>
      </c>
      <c r="D117" s="26">
        <f>SUBTOTAL(109,October[Overtime])</f>
        <v>0</v>
      </c>
      <c r="E117" s="16">
        <f>SUBTOTAL(109,October[Week 2])</f>
        <v>0</v>
      </c>
      <c r="F117" s="26">
        <f>SUBTOTAL(109,October[[Overtime ]])</f>
        <v>0</v>
      </c>
      <c r="G117" s="16">
        <f>SUBTOTAL(109,October[Week 3])</f>
        <v>0</v>
      </c>
      <c r="H117" s="26">
        <f>SUBTOTAL(109,October[[Overtime  ]])</f>
        <v>0</v>
      </c>
      <c r="I117" s="16">
        <f>SUBTOTAL(109,October[Week 4])</f>
        <v>0</v>
      </c>
      <c r="J117" s="26">
        <f>SUBTOTAL(109,October[[Overtime   ]])</f>
        <v>0</v>
      </c>
      <c r="K117" s="16">
        <f>SUBTOTAL(109,October[Week 5])</f>
        <v>0</v>
      </c>
      <c r="L117" s="28">
        <f>SUBTOTAL(109,October[[Overtime    ]])</f>
        <v>0</v>
      </c>
    </row>
    <row r="118" spans="2:12" ht="15" customHeight="1" x14ac:dyDescent="0.15">
      <c r="B118" s="17" t="s">
        <v>29</v>
      </c>
      <c r="C118" s="18">
        <f>SUM(October[[#Totals],[Week 1]],October[[#Totals],[Week 2]],October[[#Totals],[Week 3]],October[[#Totals],[Week 4]],October[[#Totals],[Week 5]])</f>
        <v>0</v>
      </c>
      <c r="D118" s="19" t="s">
        <v>47</v>
      </c>
      <c r="E118" s="19"/>
      <c r="F118" s="18">
        <f>SUM(October[[#Totals],[Overtime]],October[[#Totals],[Overtime ]],October[[#Totals],[Overtime  ]],October[[#Totals],[Overtime   ]],October[[#Totals],[Overtime    ]])</f>
        <v>0</v>
      </c>
    </row>
    <row r="119" spans="2:12" ht="9" customHeight="1" x14ac:dyDescent="0.15"/>
    <row r="120" spans="2:12" ht="15" customHeight="1" x14ac:dyDescent="0.15">
      <c r="B120" s="22" t="s">
        <v>30</v>
      </c>
      <c r="C120" s="23" t="s">
        <v>34</v>
      </c>
      <c r="D120" s="23" t="s">
        <v>37</v>
      </c>
      <c r="E120" s="23" t="s">
        <v>50</v>
      </c>
      <c r="F120" s="23" t="s">
        <v>51</v>
      </c>
      <c r="G120" s="23" t="s">
        <v>54</v>
      </c>
      <c r="H120" s="23" t="s">
        <v>55</v>
      </c>
      <c r="I120" s="23" t="s">
        <v>57</v>
      </c>
      <c r="J120" s="23" t="s">
        <v>58</v>
      </c>
      <c r="K120" s="23" t="s">
        <v>60</v>
      </c>
      <c r="L120" s="24" t="s">
        <v>61</v>
      </c>
    </row>
    <row r="121" spans="2:12" ht="15" customHeight="1" x14ac:dyDescent="0.15">
      <c r="B121" s="13" t="s">
        <v>3</v>
      </c>
      <c r="C121" s="14"/>
      <c r="D121" s="25"/>
      <c r="E121" s="14"/>
      <c r="F121" s="25"/>
      <c r="G121" s="14"/>
      <c r="H121" s="25"/>
      <c r="I121" s="14"/>
      <c r="J121" s="25"/>
      <c r="K121" s="14"/>
      <c r="L121" s="27"/>
    </row>
    <row r="122" spans="2:12" ht="15" customHeight="1" x14ac:dyDescent="0.15">
      <c r="B122" s="13" t="s">
        <v>4</v>
      </c>
      <c r="C122" s="14"/>
      <c r="D122" s="25"/>
      <c r="E122" s="14"/>
      <c r="F122" s="25"/>
      <c r="G122" s="14"/>
      <c r="H122" s="25"/>
      <c r="I122" s="14"/>
      <c r="J122" s="25"/>
      <c r="K122" s="14"/>
      <c r="L122" s="27"/>
    </row>
    <row r="123" spans="2:12" ht="15" customHeight="1" x14ac:dyDescent="0.15">
      <c r="B123" s="13" t="s">
        <v>5</v>
      </c>
      <c r="C123" s="14"/>
      <c r="D123" s="25"/>
      <c r="E123" s="14"/>
      <c r="F123" s="25"/>
      <c r="G123" s="14"/>
      <c r="H123" s="25"/>
      <c r="I123" s="14"/>
      <c r="J123" s="25"/>
      <c r="K123" s="14"/>
      <c r="L123" s="27"/>
    </row>
    <row r="124" spans="2:12" ht="15" customHeight="1" x14ac:dyDescent="0.15">
      <c r="B124" s="13" t="s">
        <v>6</v>
      </c>
      <c r="C124" s="14"/>
      <c r="D124" s="25"/>
      <c r="E124" s="14"/>
      <c r="F124" s="25"/>
      <c r="G124" s="14"/>
      <c r="H124" s="25"/>
      <c r="I124" s="14"/>
      <c r="J124" s="25"/>
      <c r="K124" s="14"/>
      <c r="L124" s="27"/>
    </row>
    <row r="125" spans="2:12" ht="15" customHeight="1" x14ac:dyDescent="0.15">
      <c r="B125" s="13" t="s">
        <v>7</v>
      </c>
      <c r="C125" s="14"/>
      <c r="D125" s="25"/>
      <c r="E125" s="14"/>
      <c r="F125" s="25"/>
      <c r="G125" s="14"/>
      <c r="H125" s="25"/>
      <c r="I125" s="14"/>
      <c r="J125" s="25"/>
      <c r="K125" s="14"/>
      <c r="L125" s="27"/>
    </row>
    <row r="126" spans="2:12" ht="15" customHeight="1" x14ac:dyDescent="0.15">
      <c r="B126" s="13" t="s">
        <v>8</v>
      </c>
      <c r="C126" s="14"/>
      <c r="D126" s="25"/>
      <c r="E126" s="14"/>
      <c r="F126" s="25"/>
      <c r="G126" s="14"/>
      <c r="H126" s="25"/>
      <c r="I126" s="14"/>
      <c r="J126" s="25"/>
      <c r="K126" s="14"/>
      <c r="L126" s="27"/>
    </row>
    <row r="127" spans="2:12" ht="15" customHeight="1" x14ac:dyDescent="0.15">
      <c r="B127" s="13" t="s">
        <v>9</v>
      </c>
      <c r="C127" s="14"/>
      <c r="D127" s="25"/>
      <c r="E127" s="14"/>
      <c r="F127" s="25"/>
      <c r="G127" s="14"/>
      <c r="H127" s="25"/>
      <c r="I127" s="14"/>
      <c r="J127" s="25"/>
      <c r="K127" s="14"/>
      <c r="L127" s="27"/>
    </row>
    <row r="128" spans="2:12" ht="15" customHeight="1" x14ac:dyDescent="0.15">
      <c r="B128" s="15" t="s">
        <v>10</v>
      </c>
      <c r="C128" s="16">
        <f>SUBTOTAL(109,November[Week 1])</f>
        <v>0</v>
      </c>
      <c r="D128" s="26">
        <f>SUBTOTAL(109,November[Overtime])</f>
        <v>0</v>
      </c>
      <c r="E128" s="16">
        <f>SUBTOTAL(109,November[Week 2])</f>
        <v>0</v>
      </c>
      <c r="F128" s="26">
        <f>SUBTOTAL(109,November[[Overtime ]])</f>
        <v>0</v>
      </c>
      <c r="G128" s="16">
        <f>SUBTOTAL(109,November[Week 3])</f>
        <v>0</v>
      </c>
      <c r="H128" s="26">
        <f>SUBTOTAL(109,November[[Overtime  ]])</f>
        <v>0</v>
      </c>
      <c r="I128" s="16">
        <f>SUBTOTAL(109,November[Week 4])</f>
        <v>0</v>
      </c>
      <c r="J128" s="26">
        <f>SUBTOTAL(109,November[[Overtime   ]])</f>
        <v>0</v>
      </c>
      <c r="K128" s="16">
        <f>SUBTOTAL(109,November[Week 5])</f>
        <v>0</v>
      </c>
      <c r="L128" s="28">
        <f>SUBTOTAL(109,November[[Overtime    ]])</f>
        <v>0</v>
      </c>
    </row>
    <row r="129" spans="2:12" ht="15" customHeight="1" x14ac:dyDescent="0.15">
      <c r="B129" s="17" t="s">
        <v>31</v>
      </c>
      <c r="C129" s="18">
        <f>SUM(November[[#Totals],[Week 1]],November[[#Totals],[Week 2]],November[[#Totals],[Week 3]],November[[#Totals],[Week 4]],November[[#Totals],[Week 5]])</f>
        <v>0</v>
      </c>
      <c r="D129" s="19" t="s">
        <v>48</v>
      </c>
      <c r="E129" s="19"/>
      <c r="F129" s="18">
        <f>SUM(November[[#Totals],[Overtime]],November[[#Totals],[Overtime ]],November[[#Totals],[Overtime  ]],November[[#Totals],[Overtime   ]],November[[#Totals],[Overtime    ]])</f>
        <v>0</v>
      </c>
    </row>
    <row r="130" spans="2:12" ht="9" customHeight="1" x14ac:dyDescent="0.15"/>
    <row r="131" spans="2:12" ht="15" customHeight="1" x14ac:dyDescent="0.15">
      <c r="B131" s="22" t="s">
        <v>32</v>
      </c>
      <c r="C131" s="23" t="s">
        <v>34</v>
      </c>
      <c r="D131" s="23" t="s">
        <v>37</v>
      </c>
      <c r="E131" s="23" t="s">
        <v>50</v>
      </c>
      <c r="F131" s="23" t="s">
        <v>51</v>
      </c>
      <c r="G131" s="23" t="s">
        <v>54</v>
      </c>
      <c r="H131" s="23" t="s">
        <v>55</v>
      </c>
      <c r="I131" s="23" t="s">
        <v>57</v>
      </c>
      <c r="J131" s="23" t="s">
        <v>58</v>
      </c>
      <c r="K131" s="23" t="s">
        <v>60</v>
      </c>
      <c r="L131" s="24" t="s">
        <v>61</v>
      </c>
    </row>
    <row r="132" spans="2:12" ht="15" customHeight="1" x14ac:dyDescent="0.15">
      <c r="B132" s="13" t="s">
        <v>3</v>
      </c>
      <c r="C132" s="14"/>
      <c r="D132" s="25"/>
      <c r="E132" s="14"/>
      <c r="F132" s="25"/>
      <c r="G132" s="14"/>
      <c r="H132" s="25"/>
      <c r="I132" s="14"/>
      <c r="J132" s="25"/>
      <c r="K132" s="14"/>
      <c r="L132" s="27"/>
    </row>
    <row r="133" spans="2:12" ht="15" customHeight="1" x14ac:dyDescent="0.15">
      <c r="B133" s="13" t="s">
        <v>4</v>
      </c>
      <c r="C133" s="14"/>
      <c r="D133" s="25"/>
      <c r="E133" s="14"/>
      <c r="F133" s="25"/>
      <c r="G133" s="14"/>
      <c r="H133" s="25"/>
      <c r="I133" s="14"/>
      <c r="J133" s="25"/>
      <c r="K133" s="14"/>
      <c r="L133" s="27"/>
    </row>
    <row r="134" spans="2:12" ht="15" customHeight="1" x14ac:dyDescent="0.15">
      <c r="B134" s="13" t="s">
        <v>5</v>
      </c>
      <c r="C134" s="14"/>
      <c r="D134" s="25"/>
      <c r="E134" s="14"/>
      <c r="F134" s="25"/>
      <c r="G134" s="14"/>
      <c r="H134" s="25"/>
      <c r="I134" s="14"/>
      <c r="J134" s="25"/>
      <c r="K134" s="14"/>
      <c r="L134" s="27"/>
    </row>
    <row r="135" spans="2:12" ht="15" customHeight="1" x14ac:dyDescent="0.15">
      <c r="B135" s="13" t="s">
        <v>6</v>
      </c>
      <c r="C135" s="14"/>
      <c r="D135" s="25"/>
      <c r="E135" s="14"/>
      <c r="F135" s="25"/>
      <c r="G135" s="14"/>
      <c r="H135" s="25"/>
      <c r="I135" s="14"/>
      <c r="J135" s="25"/>
      <c r="K135" s="14"/>
      <c r="L135" s="27"/>
    </row>
    <row r="136" spans="2:12" ht="15" customHeight="1" x14ac:dyDescent="0.15">
      <c r="B136" s="13" t="s">
        <v>7</v>
      </c>
      <c r="C136" s="14"/>
      <c r="D136" s="25"/>
      <c r="E136" s="14"/>
      <c r="F136" s="25"/>
      <c r="G136" s="14"/>
      <c r="H136" s="25"/>
      <c r="I136" s="14"/>
      <c r="J136" s="25"/>
      <c r="K136" s="14"/>
      <c r="L136" s="27"/>
    </row>
    <row r="137" spans="2:12" ht="15" customHeight="1" x14ac:dyDescent="0.15">
      <c r="B137" s="13" t="s">
        <v>8</v>
      </c>
      <c r="C137" s="14"/>
      <c r="D137" s="25"/>
      <c r="E137" s="14"/>
      <c r="F137" s="25"/>
      <c r="G137" s="14"/>
      <c r="H137" s="25"/>
      <c r="I137" s="14"/>
      <c r="J137" s="25"/>
      <c r="K137" s="14"/>
      <c r="L137" s="27"/>
    </row>
    <row r="138" spans="2:12" ht="15" customHeight="1" x14ac:dyDescent="0.15">
      <c r="B138" s="13" t="s">
        <v>9</v>
      </c>
      <c r="C138" s="14"/>
      <c r="D138" s="25"/>
      <c r="E138" s="14"/>
      <c r="F138" s="25"/>
      <c r="G138" s="14"/>
      <c r="H138" s="25"/>
      <c r="I138" s="14"/>
      <c r="J138" s="25"/>
      <c r="K138" s="14"/>
      <c r="L138" s="27"/>
    </row>
    <row r="139" spans="2:12" ht="15" customHeight="1" x14ac:dyDescent="0.15">
      <c r="B139" s="15" t="s">
        <v>10</v>
      </c>
      <c r="C139" s="16">
        <f>SUBTOTAL(109,December[Week 1])</f>
        <v>0</v>
      </c>
      <c r="D139" s="26">
        <f>SUBTOTAL(109,December[Overtime])</f>
        <v>0</v>
      </c>
      <c r="E139" s="16">
        <f>SUBTOTAL(109,December[Week 2])</f>
        <v>0</v>
      </c>
      <c r="F139" s="26">
        <f>SUBTOTAL(109,December[[Overtime ]])</f>
        <v>0</v>
      </c>
      <c r="G139" s="16">
        <f>SUBTOTAL(109,December[Week 3])</f>
        <v>0</v>
      </c>
      <c r="H139" s="26">
        <f>SUBTOTAL(109,December[[Overtime  ]])</f>
        <v>0</v>
      </c>
      <c r="I139" s="16">
        <f>SUBTOTAL(109,December[Week 4])</f>
        <v>0</v>
      </c>
      <c r="J139" s="26">
        <f>SUBTOTAL(109,December[[Overtime   ]])</f>
        <v>0</v>
      </c>
      <c r="K139" s="16">
        <f>SUBTOTAL(109,December[Week 5])</f>
        <v>0</v>
      </c>
      <c r="L139" s="28">
        <f>SUBTOTAL(109,December[[Overtime    ]])</f>
        <v>0</v>
      </c>
    </row>
    <row r="140" spans="2:12" ht="15" customHeight="1" x14ac:dyDescent="0.15">
      <c r="B140" s="17" t="s">
        <v>33</v>
      </c>
      <c r="C140" s="18">
        <f>SUM(December[[#Totals],[Week 1]],December[[#Totals],[Week 2]],December[[#Totals],[Week 3]],December[[#Totals],[Week 4]],December[[#Totals],[Week 5]])</f>
        <v>0</v>
      </c>
      <c r="D140" s="19" t="s">
        <v>49</v>
      </c>
      <c r="E140" s="19"/>
      <c r="F140" s="18">
        <f>SUM(December[[#Totals],[Overtime]],December[[#Totals],[Overtime ]],December[[#Totals],[Overtime  ]],December[[#Totals],[Overtime   ]],December[[#Totals],[Overtime    ]])</f>
        <v>0</v>
      </c>
    </row>
  </sheetData>
  <mergeCells count="18">
    <mergeCell ref="I3:J3"/>
    <mergeCell ref="D118:E118"/>
    <mergeCell ref="D106:E106"/>
    <mergeCell ref="D140:E140"/>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s>
  <phoneticPr fontId="2" type="noConversion"/>
  <dataValidations count="100">
    <dataValidation allowBlank="1" showInputMessage="1" showErrorMessage="1" prompt="Create daily, weekly, monthly and yearly Employee Time sheet in this worksheet. Regular, Overtime and Total hours are auto-calculated" sqref="A1" xr:uid="{00000000-0002-0000-0000-000000000000}"/>
    <dataValidation allowBlank="1" showInputMessage="1" showErrorMessage="1" prompt="Enter Employee Name in cell to the right" sqref="B3" xr:uid="{00000000-0002-0000-0000-000001000000}"/>
    <dataValidation allowBlank="1" showInputMessage="1" showErrorMessage="1" prompt="Enter Manager Name in cell to the right" sqref="B4" xr:uid="{00000000-0002-0000-0000-000002000000}"/>
    <dataValidation allowBlank="1" showInputMessage="1" showErrorMessage="1" prompt="Enter Email address in cell to the right" sqref="D3" xr:uid="{00000000-0002-0000-0000-000003000000}"/>
    <dataValidation allowBlank="1" showInputMessage="1" showErrorMessage="1" prompt="Enter Email address in this cell" sqref="E3" xr:uid="{00000000-0002-0000-0000-000004000000}"/>
    <dataValidation allowBlank="1" showInputMessage="1" showErrorMessage="1" prompt="Enter Phone Number in cell to the right" sqref="D4" xr:uid="{00000000-0002-0000-0000-000005000000}"/>
    <dataValidation allowBlank="1" showInputMessage="1" showErrorMessage="1" prompt="Enter Phone Number in this cell" sqref="E4" xr:uid="{00000000-0002-0000-0000-000006000000}"/>
    <dataValidation allowBlank="1" showInputMessage="1" showErrorMessage="1" prompt="Regular hours are auto-calculated in cell to the right" sqref="G4" xr:uid="{00000000-0002-0000-0000-000007000000}"/>
    <dataValidation allowBlank="1" showInputMessage="1" showErrorMessage="1" prompt="Regular hours are auto-calculated in this cell" sqref="H4" xr:uid="{00000000-0002-0000-0000-000008000000}"/>
    <dataValidation allowBlank="1" showInputMessage="1" showErrorMessage="1" prompt="Overtime hours are auto-calculated in cell to the right" sqref="I4" xr:uid="{00000000-0002-0000-0000-000009000000}"/>
    <dataValidation allowBlank="1" showInputMessage="1" showErrorMessage="1" prompt="Overtime hours are auto-calculated in this cell" sqref="J4" xr:uid="{00000000-0002-0000-0000-00000A000000}"/>
    <dataValidation allowBlank="1" showInputMessage="1" showErrorMessage="1" prompt="Total hours are auto-calculated in cell to the right" sqref="K4" xr:uid="{00000000-0002-0000-0000-00000B000000}"/>
    <dataValidation allowBlank="1" showInputMessage="1" showErrorMessage="1" prompt="Total hours are auto-calculated in this cell. Enter regular and overtime hours for each weekday of January in the table starting in cell B7" sqref="L4" xr:uid="{00000000-0002-0000-0000-00000C000000}"/>
    <dataValidation allowBlank="1" showInputMessage="1" showErrorMessage="1" prompt="Weekdays are in this column for this month" sqref="B7 B18 B29 B52 B63 B75 B86 B97 B109 B120 B131 B41" xr:uid="{00000000-0002-0000-0000-00000D000000}"/>
    <dataValidation allowBlank="1" showInputMessage="1" showErrorMessage="1" prompt="Enter Week 1 regular hours in this column under this heading" sqref="C7 C18 C29 C131 C120 C109 C97 C86 C75 C63 C52 C41" xr:uid="{00000000-0002-0000-0000-00000E000000}"/>
    <dataValidation allowBlank="1" showInputMessage="1" showErrorMessage="1" prompt="Enter Overtime hours in this column under this heading"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Enter Week 2 regular hours in this column under this heading" sqref="E7 E18 E29 E131 E120 E109 E97 E86 E75 E63 E52 E41" xr:uid="{00000000-0002-0000-0000-000010000000}"/>
    <dataValidation allowBlank="1" showInputMessage="1" showErrorMessage="1" prompt="Enter Week 3 regular hours in this column under this heading" sqref="G7 G18 G29 G41 G52 G63 G75 G86 G97 G109 G120 G131" xr:uid="{00000000-0002-0000-0000-000011000000}"/>
    <dataValidation allowBlank="1" showInputMessage="1" showErrorMessage="1" prompt="Enter Week 4 regular hours in this column under this heading" sqref="I7 I18 I29 I131 I120 I109 I97 I86 I75 I63 I52 I41" xr:uid="{00000000-0002-0000-0000-000012000000}"/>
    <dataValidation allowBlank="1" showInputMessage="1" showErrorMessage="1" prompt="Enter Week 5 regular hours in this column under this heading" sqref="K7 K18 K29 K41 K52 K63 K75 K86 K97 K109 K120 K131" xr:uid="{00000000-0002-0000-0000-000013000000}"/>
    <dataValidation allowBlank="1" showInputMessage="1" showErrorMessage="1" prompt="Enter Overtime hours in this column under this heading. Total weekly hours are auto-calculated at the table-end, January Total Regular Hours in cell C16 and Overtime in cell F16" sqref="L7" xr:uid="{00000000-0002-0000-0000-000014000000}"/>
    <dataValidation allowBlank="1" showInputMessage="1" showErrorMessage="1" prompt="Title of this worksheet is in this cell. Enter details in cells C3, C4, E3, E4, H3 and I3. Regular hours are auto-updated in cell H4, Overtime in J4 and Total hours in L4" sqref="B1:K2 L2" xr:uid="{00000000-0002-0000-0000-000015000000}"/>
    <dataValidation allowBlank="1" showInputMessage="1" showErrorMessage="1" prompt="Enter Employee Name in this cell" sqref="C3" xr:uid="{00000000-0002-0000-0000-000016000000}"/>
    <dataValidation allowBlank="1" showInputMessage="1" showErrorMessage="1" prompt="Enter Manager Name in this cell" sqref="C4" xr:uid="{00000000-0002-0000-0000-000017000000}"/>
    <dataValidation allowBlank="1" showInputMessage="1" showErrorMessage="1" prompt="Enter January hours in table below, February hours in table starting in cell B18 and March hours in table starting in cell B29. Totals are auto-calculated " sqref="B6:L6" xr:uid="{00000000-0002-0000-0000-000018000000}"/>
    <dataValidation allowBlank="1" showInputMessage="1" showErrorMessage="1" prompt="January Total Regular Hours are auto-calculated in cell to the right" sqref="B16" xr:uid="{00000000-0002-0000-0000-000019000000}"/>
    <dataValidation allowBlank="1" showInputMessage="1" showErrorMessage="1" prompt="January Total Regular Hours are auto-calculated in this cell" sqref="C16" xr:uid="{00000000-0002-0000-0000-00001A000000}"/>
    <dataValidation allowBlank="1" showInputMessage="1" showErrorMessage="1" prompt="January Total Overtime Hours are auto-calculated in cell to the right" sqref="D16:E16" xr:uid="{00000000-0002-0000-0000-00001B000000}"/>
    <dataValidation allowBlank="1" showInputMessage="1" showErrorMessage="1" prompt="January Total Overtime Hours are auto-calculated in this cell" sqref="F16" xr:uid="{00000000-0002-0000-0000-00001C000000}"/>
    <dataValidation allowBlank="1" showInputMessage="1" showErrorMessage="1" prompt="Enter February hours in table below" sqref="B17" xr:uid="{00000000-0002-0000-0000-00001D000000}"/>
    <dataValidation allowBlank="1" showInputMessage="1" showErrorMessage="1" prompt="Enter Overtime hours in this column under this heading. Total weekly hours are auto-calculated at the table-end, February Total Regular Hours in cell C27 and Overtime in cell F27" sqref="L18" xr:uid="{00000000-0002-0000-0000-00001E000000}"/>
    <dataValidation allowBlank="1" showInputMessage="1" showErrorMessage="1" prompt="February Total Regular Hours are auto-calculated in cell to the right" sqref="B27" xr:uid="{00000000-0002-0000-0000-00001F000000}"/>
    <dataValidation allowBlank="1" showInputMessage="1" showErrorMessage="1" prompt="February Total Regular Hours are auto-calculated in this cell" sqref="C27" xr:uid="{00000000-0002-0000-0000-000020000000}"/>
    <dataValidation allowBlank="1" showInputMessage="1" showErrorMessage="1" prompt="February Total Overtime Hours are auto-calculated in cell to the right" sqref="D27:E27" xr:uid="{00000000-0002-0000-0000-000021000000}"/>
    <dataValidation allowBlank="1" showInputMessage="1" showErrorMessage="1" prompt="February Total Overtime Hours are auto-calculated in this cell" sqref="F27" xr:uid="{00000000-0002-0000-0000-000022000000}"/>
    <dataValidation allowBlank="1" showInputMessage="1" showErrorMessage="1" prompt="Enter March hours in table below" sqref="B28" xr:uid="{00000000-0002-0000-0000-000023000000}"/>
    <dataValidation allowBlank="1" showInputMessage="1" showErrorMessage="1" prompt="March Total Regular Hours are auto-calculated in cell to the right" sqref="B38" xr:uid="{00000000-0002-0000-0000-000024000000}"/>
    <dataValidation allowBlank="1" showInputMessage="1" showErrorMessage="1" prompt="March Total Regular Hours are auto-calculated in this cell" sqref="C38" xr:uid="{00000000-0002-0000-0000-000025000000}"/>
    <dataValidation allowBlank="1" showInputMessage="1" showErrorMessage="1" prompt="March Total Overtime Hours are auto-calculated in cell to the right" sqref="D38:E38" xr:uid="{00000000-0002-0000-0000-000026000000}"/>
    <dataValidation allowBlank="1" showInputMessage="1" showErrorMessage="1" prompt="March Total Overtime Hours are auto-calculated in this cell" sqref="F38" xr:uid="{00000000-0002-0000-0000-000027000000}"/>
    <dataValidation allowBlank="1" showInputMessage="1" showErrorMessage="1" prompt="Enter regular and overtime hours for each weekday in tables named April, May and June. Label is in cell below" sqref="B39" xr:uid="{00000000-0002-0000-0000-000028000000}"/>
    <dataValidation allowBlank="1" showInputMessage="1" showErrorMessage="1" prompt="Enter April hours in table starting in cell B41, May hours in table starting in cell B52 and June hours in table starting in cell B63. Totals are auto-calculated" sqref="B40:L40" xr:uid="{00000000-0002-0000-0000-000029000000}"/>
    <dataValidation allowBlank="1" showInputMessage="1" showErrorMessage="1" prompt="Enter Overtime hours in this column under this heading. Total weekly hours are auto-calculated at the table-end, April Total Regular Hours in cell C50 and Overtime in cell F50" sqref="L41" xr:uid="{00000000-0002-0000-0000-00002A000000}"/>
    <dataValidation allowBlank="1" showInputMessage="1" showErrorMessage="1" prompt="Enter Overtime hours in this column under this heading. Total weekly hours are auto-calculated at the table-end, March Total Regular Hours in cell C38 and Overtime in cell F38" sqref="L29" xr:uid="{00000000-0002-0000-0000-00002B000000}"/>
    <dataValidation allowBlank="1" showInputMessage="1" showErrorMessage="1" prompt="April Total Regular Hours are auto-calculated in cell to the right" sqref="B50" xr:uid="{00000000-0002-0000-0000-00002C000000}"/>
    <dataValidation allowBlank="1" showInputMessage="1" showErrorMessage="1" prompt="April Total Regular Hours are auto-calculated in this cell" sqref="C50" xr:uid="{00000000-0002-0000-0000-00002D000000}"/>
    <dataValidation allowBlank="1" showInputMessage="1" showErrorMessage="1" prompt="April Total Overtime Hours are auto-calculated in cell to the right" sqref="D50:E50" xr:uid="{00000000-0002-0000-0000-00002E000000}"/>
    <dataValidation allowBlank="1" showInputMessage="1" showErrorMessage="1" prompt="April Total Overtime Hours are auto-calculated in this cell" sqref="F50" xr:uid="{00000000-0002-0000-0000-00002F000000}"/>
    <dataValidation allowBlank="1" showInputMessage="1" showErrorMessage="1" prompt="Enter May hours in table below" sqref="B51" xr:uid="{00000000-0002-0000-0000-000030000000}"/>
    <dataValidation allowBlank="1" showInputMessage="1" showErrorMessage="1" prompt="Enter Overtime hours in this column under this heading. Total weekly hours are auto-calculated at the table-end, May Total Regular Hours in cell C61 and Overtime in cell F61" sqref="L52" xr:uid="{00000000-0002-0000-0000-000031000000}"/>
    <dataValidation allowBlank="1" showInputMessage="1" showErrorMessage="1" prompt="May Total Regular Hours are auto-calculated in cell to the right" sqref="B61" xr:uid="{00000000-0002-0000-0000-000032000000}"/>
    <dataValidation allowBlank="1" showInputMessage="1" showErrorMessage="1" prompt="May Total Regular Hours are auto-calculated in this cell" sqref="C61" xr:uid="{00000000-0002-0000-0000-000033000000}"/>
    <dataValidation allowBlank="1" showInputMessage="1" showErrorMessage="1" prompt="May Total Overtime Hours are auto-calculated in cell to the right" sqref="D61:E61" xr:uid="{00000000-0002-0000-0000-000034000000}"/>
    <dataValidation allowBlank="1" showInputMessage="1" showErrorMessage="1" prompt="May Total Overtime Hours are auto-calculated in this cell" sqref="F61" xr:uid="{00000000-0002-0000-0000-000035000000}"/>
    <dataValidation allowBlank="1" showInputMessage="1" showErrorMessage="1" prompt="Enter June hours in table below" sqref="B62" xr:uid="{00000000-0002-0000-0000-000036000000}"/>
    <dataValidation allowBlank="1" showInputMessage="1" showErrorMessage="1" prompt="Enter Overtime hours in this column under this heading. Total weekly hours are auto-calculated at the table-end, June Total Regular Hours in C72 and Overtime in cell F72" sqref="L63" xr:uid="{00000000-0002-0000-0000-000037000000}"/>
    <dataValidation allowBlank="1" showInputMessage="1" showErrorMessage="1" prompt="June Total Regular Hours are auto-calculated in cell to the right" sqref="B72" xr:uid="{00000000-0002-0000-0000-000038000000}"/>
    <dataValidation allowBlank="1" showInputMessage="1" showErrorMessage="1" prompt="June Total Regular Hours are auto-calculated in this cell" sqref="C72" xr:uid="{00000000-0002-0000-0000-000039000000}"/>
    <dataValidation allowBlank="1" showInputMessage="1" showErrorMessage="1" prompt="June Total Overtime Hours are auto-calculated in cell to the right" sqref="D72:E72" xr:uid="{00000000-0002-0000-0000-00003A000000}"/>
    <dataValidation allowBlank="1" showInputMessage="1" showErrorMessage="1" prompt="June Total Overtime Hours are auto-calculated in this cell" sqref="F72" xr:uid="{00000000-0002-0000-0000-00003B000000}"/>
    <dataValidation allowBlank="1" showInputMessage="1" showErrorMessage="1" prompt="Enter July hours in table starting in cell B75, August hours in table starting in cell B86 and September hours in table starting in cell B97. Totals are auto-calculated " sqref="B74:L74" xr:uid="{00000000-0002-0000-0000-00003C000000}"/>
    <dataValidation allowBlank="1" showInputMessage="1" showErrorMessage="1" prompt="Enter regular and overtime hours for each weekday in tables named July, August and September" sqref="B73" xr:uid="{00000000-0002-0000-0000-00003D000000}"/>
    <dataValidation allowBlank="1" showInputMessage="1" showErrorMessage="1" prompt="Enter Overtime hours in this column under this heading. Total weekly hours are auto-calculated at the table-end, July Total Regular Hours in C84 and Overtime in F84 " sqref="L75" xr:uid="{00000000-0002-0000-0000-00003E000000}"/>
    <dataValidation allowBlank="1" showInputMessage="1" showErrorMessage="1" prompt="July Total Regular Hours are auto-calculated in cell to the right" sqref="B84" xr:uid="{00000000-0002-0000-0000-00003F000000}"/>
    <dataValidation allowBlank="1" showInputMessage="1" showErrorMessage="1" prompt="July Total Regular Hours are auto-calculated in this cell" sqref="C84" xr:uid="{00000000-0002-0000-0000-000040000000}"/>
    <dataValidation allowBlank="1" showInputMessage="1" showErrorMessage="1" prompt="July Total Overtime Hours are auto-calculated in cell to the right" sqref="D84:E84" xr:uid="{00000000-0002-0000-0000-000041000000}"/>
    <dataValidation allowBlank="1" showInputMessage="1" showErrorMessage="1" prompt="July Total Overtime Hours are auto-calculated in this cell" sqref="F84" xr:uid="{00000000-0002-0000-0000-000042000000}"/>
    <dataValidation allowBlank="1" showInputMessage="1" showErrorMessage="1" prompt="Enter August hours in table below" sqref="B85" xr:uid="{00000000-0002-0000-0000-000043000000}"/>
    <dataValidation allowBlank="1" showInputMessage="1" showErrorMessage="1" prompt="Enter Overtime hours in this column under this heading. Total weekly hours are auto-calculated at the table-end, August Total Regular Hours in C95 and Overtime in F95" sqref="L86" xr:uid="{00000000-0002-0000-0000-000044000000}"/>
    <dataValidation allowBlank="1" showInputMessage="1" showErrorMessage="1" prompt="August Total Regular Hours are auto-calculated in cell to the right" sqref="B95" xr:uid="{00000000-0002-0000-0000-000045000000}"/>
    <dataValidation allowBlank="1" showInputMessage="1" showErrorMessage="1" prompt="August Total Regular Hours are auto-calculated in this cell" sqref="C95" xr:uid="{00000000-0002-0000-0000-000046000000}"/>
    <dataValidation allowBlank="1" showInputMessage="1" showErrorMessage="1" prompt="August Total Overtime Hours are auto-calculated in cell to the right" sqref="D95:E95" xr:uid="{00000000-0002-0000-0000-000047000000}"/>
    <dataValidation allowBlank="1" showInputMessage="1" showErrorMessage="1" prompt="August Total Overtime Hours are auto-calculated in this cell" sqref="F95" xr:uid="{00000000-0002-0000-0000-000048000000}"/>
    <dataValidation allowBlank="1" showInputMessage="1" showErrorMessage="1" prompt="Enter September hours in cells table below" sqref="B96" xr:uid="{00000000-0002-0000-0000-000049000000}"/>
    <dataValidation allowBlank="1" showInputMessage="1" showErrorMessage="1" prompt="Enter Overtime hours in this column under this heading. Total weekly hours are auto-calculated at the table-end, September Total Regular Hours in C106 and Overtime in F106" sqref="L97" xr:uid="{00000000-0002-0000-0000-00004A000000}"/>
    <dataValidation allowBlank="1" showInputMessage="1" showErrorMessage="1" prompt="September Total Regular Hours are auto-calculated in cell to the right" sqref="B106" xr:uid="{00000000-0002-0000-0000-00004B000000}"/>
    <dataValidation allowBlank="1" showInputMessage="1" showErrorMessage="1" prompt="September Total Regular Hours are auto-calculated in this cell" sqref="C106" xr:uid="{00000000-0002-0000-0000-00004C000000}"/>
    <dataValidation allowBlank="1" showInputMessage="1" showErrorMessage="1" prompt="September Total Overtime Hours are auto-calculated in cell to the right" sqref="D106:E106" xr:uid="{00000000-0002-0000-0000-00004D000000}"/>
    <dataValidation allowBlank="1" showInputMessage="1" showErrorMessage="1" prompt="September Total Overtime Hours are auto-calculated in this cell" sqref="F106" xr:uid="{00000000-0002-0000-0000-00004E000000}"/>
    <dataValidation allowBlank="1" showInputMessage="1" showErrorMessage="1" prompt="Enter regular and overtime hours for each weekday in tables named October, November and December" sqref="B107" xr:uid="{00000000-0002-0000-0000-00004F000000}"/>
    <dataValidation allowBlank="1" showInputMessage="1" showErrorMessage="1" prompt="Enter October hours in table starting in cell B109, November hours in table starting in cell B120 and December hours in table starting in cell B131. Totals are auto-calculated" sqref="B108:L108" xr:uid="{00000000-0002-0000-0000-000050000000}"/>
    <dataValidation allowBlank="1" showInputMessage="1" showErrorMessage="1" prompt="Enter Overtime hours in this column under this heading. Total weekly hours are auto-calculated at the table-end, October Total Regular Hours in C118 and Overtime in F118" sqref="L109" xr:uid="{00000000-0002-0000-0000-000051000000}"/>
    <dataValidation allowBlank="1" showInputMessage="1" showErrorMessage="1" prompt="October Total Regular Hours are auto-calculated in cell to the right" sqref="B118" xr:uid="{00000000-0002-0000-0000-000052000000}"/>
    <dataValidation allowBlank="1" showInputMessage="1" showErrorMessage="1" prompt="October Total Regular Hours are auto-calculated in this cell" sqref="C118" xr:uid="{00000000-0002-0000-0000-000053000000}"/>
    <dataValidation allowBlank="1" showInputMessage="1" showErrorMessage="1" prompt="October Total Overtime Hours are auto-calculated in cell to the right" sqref="D118:E118" xr:uid="{00000000-0002-0000-0000-000054000000}"/>
    <dataValidation allowBlank="1" showInputMessage="1" showErrorMessage="1" prompt="October Total Overtime Hours are auto-calculated in this cell" sqref="F118" xr:uid="{00000000-0002-0000-0000-000055000000}"/>
    <dataValidation allowBlank="1" showInputMessage="1" showErrorMessage="1" prompt="Enter November hours in table below" sqref="B119" xr:uid="{00000000-0002-0000-0000-000056000000}"/>
    <dataValidation allowBlank="1" showInputMessage="1" showErrorMessage="1" prompt="Enter Overtime hours in this column under this heading. Total weekly hours are auto-calculated at the table-end, November Total Regular Hours in C129 and Overtime in F129" sqref="L120" xr:uid="{00000000-0002-0000-0000-000057000000}"/>
    <dataValidation allowBlank="1" showInputMessage="1" showErrorMessage="1" prompt="November Total Regular Hours are auto-calculated in cell to the right" sqref="B129" xr:uid="{00000000-0002-0000-0000-000058000000}"/>
    <dataValidation allowBlank="1" showInputMessage="1" showErrorMessage="1" prompt="November Total Regular Hours are auto-calculated in this cell" sqref="C129" xr:uid="{00000000-0002-0000-0000-000059000000}"/>
    <dataValidation allowBlank="1" showInputMessage="1" showErrorMessage="1" prompt="November Total Overtime Hours are auto-calculated in cell to the right" sqref="D129:E129" xr:uid="{00000000-0002-0000-0000-00005A000000}"/>
    <dataValidation allowBlank="1" showInputMessage="1" showErrorMessage="1" prompt="November Total Overtime Hours are auto-calculated in this cell" sqref="F129" xr:uid="{00000000-0002-0000-0000-00005B000000}"/>
    <dataValidation allowBlank="1" showInputMessage="1" showErrorMessage="1" prompt="Enter December hours in table below" sqref="B130" xr:uid="{00000000-0002-0000-0000-00005C000000}"/>
    <dataValidation allowBlank="1" showInputMessage="1" showErrorMessage="1" prompt="Enter Overtime hours in this column under this heading. Total weekly hours are auto-calculated at the table-end, December Total Regular Hours in C140 and Overtime in F140" sqref="L131" xr:uid="{00000000-0002-0000-0000-00005D000000}"/>
    <dataValidation allowBlank="1" showInputMessage="1" showErrorMessage="1" prompt="December Total Regular Hours are auto-calculated in cell to the right" sqref="B140" xr:uid="{00000000-0002-0000-0000-00005E000000}"/>
    <dataValidation allowBlank="1" showInputMessage="1" showErrorMessage="1" prompt="December Total Regular Hours are auto-calculated in this cell" sqref="C140" xr:uid="{00000000-0002-0000-0000-00005F000000}"/>
    <dataValidation allowBlank="1" showInputMessage="1" showErrorMessage="1" prompt="December Total Overtime Hours are auto-calculated in cell to the right" sqref="D140:E140" xr:uid="{00000000-0002-0000-0000-000060000000}"/>
    <dataValidation allowBlank="1" showInputMessage="1" showErrorMessage="1" prompt="December Total Overtime Hours are auto-calculated in this cell" sqref="F140" xr:uid="{00000000-0002-0000-0000-000061000000}"/>
    <dataValidation allowBlank="1" showInputMessage="1" showErrorMessage="1" prompt="Enter Year to date totals in cell to the right" sqref="G3" xr:uid="{00000000-0002-0000-0000-000062000000}"/>
    <dataValidation allowBlank="1" showInputMessage="1" showErrorMessage="1" prompt="Enter Year to date totals in this cell"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Template>TM16410110</Templat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Timesheet</vt:lpstr>
      <vt:lpstr>'Yearly Timesheet'!Print_Area</vt:lpstr>
      <vt:lpstr>'Yearly Timesheet'!Print_Titles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2018-12-13T12:58:39Z</dcterms:created>
  <dcterms:modified xsi:type="dcterms:W3CDTF">2022-04-04T13:10:29Z</dcterms:modified>
</cp:coreProperties>
</file>