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filterPrivacy="1" codeName="ThisWorkbook"/>
  <xr:revisionPtr revIDLastSave="0" documentId="8_{93450F21-4B62-0F4D-8BEE-97A937FF4B70}" xr6:coauthVersionLast="47" xr6:coauthVersionMax="47" xr10:uidLastSave="{00000000-0000-0000-0000-000000000000}"/>
  <bookViews>
    <workbookView xWindow="47820" yWindow="3620" windowWidth="31200" windowHeight="22460" xr2:uid="{00000000-000D-0000-FFFF-FFFF00000000}"/>
  </bookViews>
  <sheets>
    <sheet name="Yearly Timesheet" sheetId="1" r:id="rId1"/>
  </sheets>
  <definedNames>
    <definedName name="_xlnm.Print_Area" localSheetId="0">'Yearly Timesheet'!$B$1:$L$140</definedName>
    <definedName name="_xlnm.Print_Titles" localSheetId="0">'Yearly Timesheet'!$1:$5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9" i="1" l="1"/>
  <c r="K139" i="1"/>
  <c r="J139" i="1"/>
  <c r="I139" i="1"/>
  <c r="H139" i="1"/>
  <c r="G139" i="1"/>
  <c r="F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c r="C118" i="1"/>
  <c r="C129" i="1"/>
  <c r="C95" i="1"/>
  <c r="C106" i="1"/>
  <c r="C84" i="1"/>
  <c r="C72" i="1"/>
  <c r="C61" i="1"/>
  <c r="C50" i="1"/>
  <c r="C38" i="1"/>
  <c r="C27" i="1"/>
  <c r="K15" i="1"/>
  <c r="J15" i="1"/>
  <c r="I15" i="1"/>
  <c r="H15" i="1"/>
  <c r="G15" i="1"/>
  <c r="C15" i="1"/>
  <c r="F15" i="1"/>
  <c r="E15" i="1"/>
  <c r="D15" i="1"/>
  <c r="C16" i="1"/>
  <c r="L15" i="1"/>
  <c r="F16" i="1"/>
  <c r="L26" i="1"/>
  <c r="F27" i="1"/>
  <c r="L37" i="1"/>
  <c r="F38" i="1"/>
  <c r="L49" i="1"/>
  <c r="F50" i="1"/>
  <c r="L60" i="1"/>
  <c r="F61" i="1"/>
  <c r="L71" i="1"/>
  <c r="F72" i="1"/>
  <c r="L83" i="1"/>
  <c r="F84" i="1"/>
  <c r="L94" i="1"/>
  <c r="F95" i="1"/>
  <c r="L105" i="1"/>
  <c r="F106" i="1"/>
  <c r="L117" i="1"/>
  <c r="F118" i="1"/>
  <c r="L128" i="1"/>
  <c r="F129" i="1"/>
  <c r="L139" i="1"/>
  <c r="F140" i="1"/>
  <c r="H4" i="1"/>
  <c r="J4" i="1"/>
  <c r="L4" i="1"/>
</calcChain>
</file>

<file path=xl/sharedStrings.xml><?xml version="1.0" encoding="utf-8"?>
<sst xmlns="http://schemas.openxmlformats.org/spreadsheetml/2006/main" count="265" uniqueCount="67">
  <si>
    <t>Employee name:</t>
  </si>
  <si>
    <t>Manager:</t>
  </si>
  <si>
    <t>January</t>
  </si>
  <si>
    <t>Monday</t>
  </si>
  <si>
    <t>Tuesday</t>
  </si>
  <si>
    <t>Wednesday</t>
  </si>
  <si>
    <t>Thursday</t>
  </si>
  <si>
    <t>Friday</t>
  </si>
  <si>
    <t>Saturday</t>
  </si>
  <si>
    <t>Sunday</t>
  </si>
  <si>
    <t>Total weekly hours</t>
  </si>
  <si>
    <t>Jan. total: Regular hours</t>
  </si>
  <si>
    <t>February</t>
  </si>
  <si>
    <t>Feb. total: Regular hours</t>
  </si>
  <si>
    <t>March</t>
  </si>
  <si>
    <t>Mar. total: Regular hours</t>
  </si>
  <si>
    <t>April</t>
  </si>
  <si>
    <t>Apr. total: Regular hours</t>
  </si>
  <si>
    <t>May</t>
  </si>
  <si>
    <t>May total: Regular hours</t>
  </si>
  <si>
    <t>June</t>
  </si>
  <si>
    <t>June total: Regular hours</t>
  </si>
  <si>
    <t>July</t>
  </si>
  <si>
    <t>July total: Regular hours</t>
  </si>
  <si>
    <t>August</t>
  </si>
  <si>
    <t>Aug. total: Regular hours</t>
  </si>
  <si>
    <t>September</t>
  </si>
  <si>
    <t>Sept. total: Regular hours</t>
  </si>
  <si>
    <t>October</t>
  </si>
  <si>
    <t>Oct. total: Regular hours</t>
  </si>
  <si>
    <t>November</t>
  </si>
  <si>
    <t>Nov. total: Regular hours</t>
  </si>
  <si>
    <t>December</t>
  </si>
  <si>
    <t>Dec. total: Regular hours</t>
  </si>
  <si>
    <t>Week 1</t>
  </si>
  <si>
    <t>Email address:</t>
  </si>
  <si>
    <t>Phone number:</t>
  </si>
  <si>
    <t>Overtime</t>
  </si>
  <si>
    <t>Jan. total: Overtime</t>
  </si>
  <si>
    <t>Feb. total: Overtime</t>
  </si>
  <si>
    <t>Mar. total: Overtime</t>
  </si>
  <si>
    <t>Apr. total: Overtime</t>
  </si>
  <si>
    <t>May total: Overtime</t>
  </si>
  <si>
    <t>June total: Overtime</t>
  </si>
  <si>
    <t>July total: Overtime</t>
  </si>
  <si>
    <t>Aug. total: Overtime</t>
  </si>
  <si>
    <t>Sept. total: Overtime</t>
  </si>
  <si>
    <t>Oct. total: Overtime</t>
  </si>
  <si>
    <t>Nov. total: Overtime</t>
  </si>
  <si>
    <t>Dec. total: Overtime</t>
  </si>
  <si>
    <t>Week 2</t>
  </si>
  <si>
    <t xml:space="preserve">Overtime </t>
  </si>
  <si>
    <t>Year to date totals:</t>
  </si>
  <si>
    <t>Regular hours:</t>
  </si>
  <si>
    <t>Week 3</t>
  </si>
  <si>
    <t xml:space="preserve">Overtime  </t>
  </si>
  <si>
    <t>Overtime hours:</t>
  </si>
  <si>
    <t>Week 4</t>
  </si>
  <si>
    <t xml:space="preserve">Overtime   </t>
  </si>
  <si>
    <t>Total:</t>
  </si>
  <si>
    <t>Week 5</t>
  </si>
  <si>
    <t xml:space="preserve">Overtime    </t>
  </si>
  <si>
    <r>
      <t xml:space="preserve">January, February, March      </t>
    </r>
    <r>
      <rPr>
        <sz val="11"/>
        <color theme="0"/>
        <rFont val="Arial"/>
        <family val="2"/>
      </rPr>
      <t>Employee time sheet: Daily, Weekly, Monthly, Yearly</t>
    </r>
  </si>
  <si>
    <r>
      <t xml:space="preserve">April, May, June      </t>
    </r>
    <r>
      <rPr>
        <sz val="11"/>
        <color theme="0"/>
        <rFont val="Arial"/>
        <family val="2"/>
      </rPr>
      <t>Employee time sheet: Daily, Weekly, Monthly, Yearly</t>
    </r>
  </si>
  <si>
    <r>
      <t xml:space="preserve">July, August, September      </t>
    </r>
    <r>
      <rPr>
        <sz val="11"/>
        <color theme="0"/>
        <rFont val="Arial"/>
        <family val="2"/>
      </rPr>
      <t>Employee time sheet: Daily, Weekly, Monthly, Yearly</t>
    </r>
  </si>
  <si>
    <r>
      <t xml:space="preserve">October, November, December      </t>
    </r>
    <r>
      <rPr>
        <sz val="11"/>
        <color theme="0"/>
        <rFont val="Arial"/>
        <family val="2"/>
      </rPr>
      <t>Employee time sheet: Daily, Weekly, Monthly, Yearly</t>
    </r>
  </si>
  <si>
    <t>Payroll projection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</si>
</sst>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quot;£&quot;* #,##0_-;\-&quot;£&quot;* #,##0_-;_-&quot;£&quot;* &quot;-&quot;_-;_-@_-"/>
    <numFmt numFmtId="165" formatCode="_-&quot;£&quot;* #,##0.00_-;\-&quot;£&quot;* #,##0.00_-;_-&quot;£&quot;* &quot;-&quot;??_-;_-@_-"/>
  </numFmts>
  <fonts count="30" x14ac:knownFonts="1">
    <font>
      <sz val="10"/>
      <name val="Arial"/>
      <family val="2"/>
    </font>
    <font>
      <sz val="11"/>
      <color theme="1"/>
      <name val="Century Gothic"/>
      <family val="2"/>
      <scheme val="minor"/>
    </font>
    <font>
      <sz val="8"/>
      <name val="Arial"/>
      <family val="2"/>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
      <sz val="9"/>
      <name val="Arial"/>
      <family val="2"/>
    </font>
    <font>
      <b/>
      <sz val="9"/>
      <name val="Arial"/>
      <family val="2"/>
    </font>
    <font>
      <b/>
      <sz val="14"/>
      <color theme="0"/>
      <name val="Arial"/>
      <family val="2"/>
    </font>
    <font>
      <sz val="11"/>
      <color theme="0"/>
      <name val="Arial"/>
      <family val="2"/>
    </font>
    <font>
      <sz val="14"/>
      <color indexed="9"/>
      <name val="Arial"/>
      <family val="2"/>
    </font>
    <font>
      <b/>
      <sz val="11"/>
      <name val="Arial"/>
      <family val="2"/>
    </font>
    <font>
      <b/>
      <sz val="9"/>
      <color theme="0"/>
      <name val="Arial"/>
      <family val="2"/>
    </font>
    <font>
      <sz val="14"/>
      <name val="Arial"/>
      <family val="2"/>
    </font>
    <font>
      <sz val="14"/>
      <color theme="0"/>
      <name val="Arial"/>
      <family val="2"/>
    </font>
    <font>
      <b/>
      <sz val="26"/>
      <name val="Arial"/>
      <family val="2"/>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3E0A1"/>
        <bgColor indexed="64"/>
      </patternFill>
    </fill>
    <fill>
      <patternFill patternType="solid">
        <fgColor rgb="FF91E0CA"/>
        <bgColor indexed="64"/>
      </patternFill>
    </fill>
  </fills>
  <borders count="21">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0" fontId="3" fillId="0" borderId="0" applyNumberFormat="0" applyFill="0" applyBorder="0" applyAlignment="0" applyProtection="0"/>
    <xf numFmtId="0" fontId="4" fillId="0" borderId="12" applyNumberFormat="0" applyFill="0" applyAlignment="0" applyProtection="0"/>
    <xf numFmtId="0" fontId="5" fillId="0" borderId="13" applyNumberFormat="0" applyFill="0" applyAlignment="0" applyProtection="0"/>
    <xf numFmtId="0" fontId="6" fillId="0" borderId="14" applyNumberFormat="0" applyFill="0" applyAlignment="0" applyProtection="0"/>
    <xf numFmtId="0" fontId="6" fillId="0" borderId="0" applyNumberFormat="0" applyFill="0" applyBorder="0" applyAlignment="0" applyProtection="0"/>
    <xf numFmtId="0" fontId="7" fillId="5"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xf numFmtId="0" fontId="10" fillId="8" borderId="15" applyNumberFormat="0" applyAlignment="0" applyProtection="0"/>
    <xf numFmtId="0" fontId="11" fillId="9" borderId="16" applyNumberFormat="0" applyAlignment="0" applyProtection="0"/>
    <xf numFmtId="0" fontId="12" fillId="9" borderId="15" applyNumberFormat="0" applyAlignment="0" applyProtection="0"/>
    <xf numFmtId="0" fontId="13" fillId="0" borderId="17" applyNumberFormat="0" applyFill="0" applyAlignment="0" applyProtection="0"/>
    <xf numFmtId="0" fontId="14" fillId="10" borderId="18" applyNumberFormat="0" applyAlignment="0" applyProtection="0"/>
    <xf numFmtId="0" fontId="15" fillId="0" borderId="0" applyNumberFormat="0" applyFill="0" applyBorder="0" applyAlignment="0" applyProtection="0"/>
    <xf numFmtId="0" fontId="19" fillId="11" borderId="19" applyNumberFormat="0" applyFont="0" applyAlignment="0" applyProtection="0"/>
    <xf numFmtId="0" fontId="16" fillId="0" borderId="0" applyNumberFormat="0" applyFill="0" applyBorder="0" applyAlignment="0" applyProtection="0"/>
    <xf numFmtId="0" fontId="17" fillId="0" borderId="20" applyNumberFormat="0" applyFill="0" applyAlignment="0" applyProtection="0"/>
    <xf numFmtId="0" fontId="1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0">
    <xf numFmtId="0" fontId="0" fillId="0" borderId="0" xfId="0"/>
    <xf numFmtId="0" fontId="20" fillId="2" borderId="0" xfId="0" applyFont="1" applyFill="1"/>
    <xf numFmtId="0" fontId="20" fillId="2" borderId="0" xfId="0" applyFont="1" applyFill="1" applyAlignment="1">
      <alignment horizontal="left"/>
    </xf>
    <xf numFmtId="0" fontId="20" fillId="2" borderId="1" xfId="0" applyFont="1" applyFill="1" applyBorder="1" applyAlignment="1">
      <alignment horizontal="left"/>
    </xf>
    <xf numFmtId="0" fontId="20" fillId="2" borderId="0" xfId="0" applyFont="1" applyFill="1" applyAlignment="1">
      <alignment horizontal="left" indent="3"/>
    </xf>
    <xf numFmtId="0" fontId="20" fillId="2" borderId="0" xfId="0" applyFont="1" applyFill="1" applyAlignment="1">
      <alignment vertical="center"/>
    </xf>
    <xf numFmtId="0" fontId="20" fillId="2" borderId="0" xfId="0" applyFont="1" applyFill="1" applyAlignment="1">
      <alignment horizontal="right" vertical="center"/>
    </xf>
    <xf numFmtId="0" fontId="20" fillId="2" borderId="2" xfId="0" applyFont="1" applyFill="1" applyBorder="1" applyAlignment="1">
      <alignment horizontal="left"/>
    </xf>
    <xf numFmtId="0" fontId="21" fillId="3" borderId="3" xfId="0" applyFont="1" applyFill="1" applyBorder="1" applyAlignment="1">
      <alignment horizontal="left"/>
    </xf>
    <xf numFmtId="0" fontId="20" fillId="2" borderId="0" xfId="0" applyFont="1" applyFill="1" applyAlignment="1">
      <alignment horizontal="right"/>
    </xf>
    <xf numFmtId="0" fontId="21" fillId="2" borderId="0" xfId="0" applyFont="1" applyFill="1" applyAlignment="1">
      <alignment horizontal="left"/>
    </xf>
    <xf numFmtId="0" fontId="22" fillId="4" borderId="3" xfId="0" applyFont="1" applyFill="1" applyBorder="1" applyAlignment="1">
      <alignment horizontal="left" vertical="center"/>
    </xf>
    <xf numFmtId="0" fontId="24" fillId="2" borderId="0" xfId="0" applyFont="1" applyFill="1" applyAlignment="1">
      <alignment vertical="center"/>
    </xf>
    <xf numFmtId="0" fontId="20" fillId="3" borderId="4" xfId="0" applyFont="1" applyFill="1" applyBorder="1" applyAlignment="1">
      <alignment horizontal="left"/>
    </xf>
    <xf numFmtId="0" fontId="20" fillId="0" borderId="3" xfId="0" applyFont="1" applyBorder="1" applyAlignment="1">
      <alignment horizontal="right"/>
    </xf>
    <xf numFmtId="0" fontId="21" fillId="3" borderId="9" xfId="0" applyFont="1" applyFill="1" applyBorder="1" applyAlignment="1">
      <alignment horizontal="left"/>
    </xf>
    <xf numFmtId="0" fontId="20" fillId="0" borderId="10" xfId="0" applyFont="1" applyBorder="1" applyAlignment="1">
      <alignment horizontal="right"/>
    </xf>
    <xf numFmtId="0" fontId="26" fillId="4" borderId="3" xfId="0" applyFont="1" applyFill="1" applyBorder="1" applyAlignment="1">
      <alignment horizontal="left"/>
    </xf>
    <xf numFmtId="0" fontId="21" fillId="3" borderId="3" xfId="0" applyFont="1" applyFill="1" applyBorder="1" applyAlignment="1">
      <alignment horizontal="right"/>
    </xf>
    <xf numFmtId="0" fontId="26" fillId="4" borderId="3" xfId="0" applyFont="1" applyFill="1" applyBorder="1" applyAlignment="1">
      <alignment horizontal="left"/>
    </xf>
    <xf numFmtId="0" fontId="27" fillId="2" borderId="0" xfId="0" applyFont="1" applyFill="1" applyAlignment="1">
      <alignment vertical="center"/>
    </xf>
    <xf numFmtId="0" fontId="28" fillId="4" borderId="3" xfId="0" applyFont="1" applyFill="1" applyBorder="1" applyAlignment="1">
      <alignment horizontal="left" vertical="center"/>
    </xf>
    <xf numFmtId="0" fontId="25" fillId="36" borderId="6" xfId="0" applyFont="1" applyFill="1" applyBorder="1" applyAlignment="1">
      <alignment horizontal="left"/>
    </xf>
    <xf numFmtId="0" fontId="21" fillId="36" borderId="7" xfId="0" applyFont="1" applyFill="1" applyBorder="1" applyAlignment="1">
      <alignment horizontal="center"/>
    </xf>
    <xf numFmtId="0" fontId="21" fillId="36" borderId="8" xfId="0" applyFont="1" applyFill="1" applyBorder="1" applyAlignment="1">
      <alignment horizontal="center"/>
    </xf>
    <xf numFmtId="0" fontId="20" fillId="37" borderId="3" xfId="0" applyFont="1" applyFill="1" applyBorder="1" applyAlignment="1">
      <alignment horizontal="right"/>
    </xf>
    <xf numFmtId="0" fontId="20" fillId="37" borderId="10" xfId="0" applyFont="1" applyFill="1" applyBorder="1" applyAlignment="1">
      <alignment horizontal="right"/>
    </xf>
    <xf numFmtId="0" fontId="20" fillId="37" borderId="5" xfId="0" applyFont="1" applyFill="1" applyBorder="1" applyAlignment="1">
      <alignment horizontal="right"/>
    </xf>
    <xf numFmtId="0" fontId="20" fillId="37" borderId="11" xfId="0" applyFont="1" applyFill="1" applyBorder="1" applyAlignment="1">
      <alignment horizontal="right"/>
    </xf>
    <xf numFmtId="0" fontId="29" fillId="2" borderId="0" xfId="0" applyFont="1" applyFill="1" applyAlignment="1">
      <alignmen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 cent" xfId="5" builtinId="5" customBuiltin="1"/>
    <cellStyle name="Title" xfId="6" builtinId="15" customBuiltin="1"/>
    <cellStyle name="Total" xfId="22" builtinId="25" customBuiltin="1"/>
    <cellStyle name="Warning Text" xfId="19" builtinId="11" customBuiltin="1"/>
  </cellStyles>
  <dxfs count="343">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rgb="FF91E0CA"/>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scheme val="none"/>
      </font>
      <border outline="0">
        <right style="thin">
          <color theme="0" tint="-0.24994659260841701"/>
        </right>
      </border>
    </dxf>
    <dxf>
      <font>
        <b/>
        <i val="0"/>
        <strike val="0"/>
        <condense val="0"/>
        <extend val="0"/>
        <outline val="0"/>
        <shadow val="0"/>
        <u val="none"/>
        <vertAlign val="baseline"/>
        <sz val="9"/>
        <color auto="1"/>
        <name val="Arial"/>
        <family val="2"/>
        <scheme val="none"/>
      </font>
      <numFmt numFmtId="0" formatCode="General"/>
      <fill>
        <patternFill patternType="solid">
          <fgColor indexed="64"/>
          <bgColor rgb="FF03E0A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i val="0"/>
        <strike val="0"/>
        <condense val="0"/>
        <extend val="0"/>
        <outline val="0"/>
        <shadow val="0"/>
        <u val="none"/>
        <vertAlign val="baseline"/>
        <sz val="9"/>
        <color auto="1"/>
        <name val="Arial"/>
        <family val="2"/>
        <scheme val="none"/>
      </font>
      <numFmt numFmtId="0" formatCode="General"/>
      <fill>
        <patternFill patternType="solid">
          <fgColor indexed="64"/>
          <bgColor rgb="FF03E0A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i val="0"/>
        <strike val="0"/>
        <condense val="0"/>
        <extend val="0"/>
        <outline val="0"/>
        <shadow val="0"/>
        <u val="none"/>
        <vertAlign val="baseline"/>
        <sz val="9"/>
        <color auto="1"/>
        <name val="Arial"/>
        <family val="2"/>
        <scheme val="none"/>
      </font>
      <numFmt numFmtId="0" formatCode="General"/>
      <fill>
        <patternFill patternType="solid">
          <fgColor indexed="64"/>
          <bgColor rgb="FF03E0A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i val="0"/>
        <strike val="0"/>
        <condense val="0"/>
        <extend val="0"/>
        <outline val="0"/>
        <shadow val="0"/>
        <u val="none"/>
        <vertAlign val="baseline"/>
        <sz val="9"/>
        <color auto="1"/>
        <name val="Arial"/>
        <family val="2"/>
        <scheme val="none"/>
      </font>
      <numFmt numFmtId="0" formatCode="General"/>
      <fill>
        <patternFill patternType="solid">
          <fgColor indexed="64"/>
          <bgColor rgb="FF03E0A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i val="0"/>
        <strike val="0"/>
        <condense val="0"/>
        <extend val="0"/>
        <outline val="0"/>
        <shadow val="0"/>
        <u val="none"/>
        <vertAlign val="baseline"/>
        <sz val="9"/>
        <color auto="1"/>
        <name val="Arial"/>
        <family val="2"/>
        <scheme val="none"/>
      </font>
      <numFmt numFmtId="0" formatCode="General"/>
      <fill>
        <patternFill patternType="solid">
          <fgColor indexed="64"/>
          <bgColor rgb="FF03E0A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i val="0"/>
        <strike val="0"/>
        <condense val="0"/>
        <extend val="0"/>
        <outline val="0"/>
        <shadow val="0"/>
        <u val="none"/>
        <vertAlign val="baseline"/>
        <sz val="9"/>
        <color auto="1"/>
        <name val="Arial"/>
        <family val="2"/>
        <scheme val="none"/>
      </font>
      <numFmt numFmtId="0" formatCode="General"/>
      <fill>
        <patternFill patternType="solid">
          <fgColor indexed="64"/>
          <bgColor rgb="FF03E0A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i val="0"/>
        <strike val="0"/>
        <condense val="0"/>
        <extend val="0"/>
        <outline val="0"/>
        <shadow val="0"/>
        <u val="none"/>
        <vertAlign val="baseline"/>
        <sz val="9"/>
        <color auto="1"/>
        <name val="Arial"/>
        <family val="2"/>
        <scheme val="none"/>
      </font>
      <numFmt numFmtId="0" formatCode="General"/>
      <fill>
        <patternFill patternType="solid">
          <fgColor indexed="64"/>
          <bgColor rgb="FF03E0A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i val="0"/>
        <strike val="0"/>
        <condense val="0"/>
        <extend val="0"/>
        <outline val="0"/>
        <shadow val="0"/>
        <u val="none"/>
        <vertAlign val="baseline"/>
        <sz val="9"/>
        <color auto="1"/>
        <name val="Arial"/>
        <family val="2"/>
        <scheme val="none"/>
      </font>
      <numFmt numFmtId="0" formatCode="General"/>
      <fill>
        <patternFill patternType="solid">
          <fgColor indexed="64"/>
          <bgColor rgb="FF03E0A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i val="0"/>
        <strike val="0"/>
        <condense val="0"/>
        <extend val="0"/>
        <outline val="0"/>
        <shadow val="0"/>
        <u val="none"/>
        <vertAlign val="baseline"/>
        <sz val="9"/>
        <color auto="1"/>
        <name val="Arial"/>
        <family val="2"/>
        <scheme val="none"/>
      </font>
      <numFmt numFmtId="0" formatCode="General"/>
      <fill>
        <patternFill patternType="solid">
          <fgColor indexed="64"/>
          <bgColor rgb="FF03E0A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i val="0"/>
        <strike val="0"/>
        <condense val="0"/>
        <extend val="0"/>
        <outline val="0"/>
        <shadow val="0"/>
        <u val="none"/>
        <vertAlign val="baseline"/>
        <sz val="9"/>
        <color auto="1"/>
        <name val="Arial"/>
        <family val="2"/>
        <scheme val="none"/>
      </font>
      <numFmt numFmtId="0" formatCode="General"/>
      <fill>
        <patternFill patternType="solid">
          <fgColor indexed="64"/>
          <bgColor rgb="FF03E0A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i val="0"/>
        <strike val="0"/>
        <condense val="0"/>
        <extend val="0"/>
        <outline val="0"/>
        <shadow val="0"/>
        <u val="none"/>
        <vertAlign val="baseline"/>
        <sz val="9"/>
        <color auto="1"/>
        <name val="Arial"/>
        <family val="2"/>
        <scheme val="none"/>
      </font>
      <numFmt numFmtId="0" formatCode="General"/>
      <fill>
        <patternFill patternType="solid">
          <fgColor indexed="64"/>
          <bgColor rgb="FF03E0A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i val="0"/>
        <strike val="0"/>
        <condense val="0"/>
        <extend val="0"/>
        <outline val="0"/>
        <shadow val="0"/>
        <u val="none"/>
        <vertAlign val="baseline"/>
        <sz val="9"/>
        <color auto="1"/>
        <name val="Arial"/>
        <family val="2"/>
        <scheme val="none"/>
      </font>
      <numFmt numFmtId="0" formatCode="General"/>
      <fill>
        <patternFill patternType="solid">
          <fgColor indexed="64"/>
          <bgColor rgb="FF03E0A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val="0"/>
        <i val="0"/>
        <strike val="0"/>
        <condense val="0"/>
        <extend val="0"/>
        <outline val="0"/>
        <shadow val="0"/>
        <u val="none"/>
        <vertAlign val="baseline"/>
        <sz val="9"/>
        <color auto="1"/>
        <name val="Arial"/>
        <family val="2"/>
        <scheme val="none"/>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b val="0"/>
        <i val="0"/>
        <strike val="0"/>
        <condense val="0"/>
        <extend val="0"/>
        <outline val="0"/>
        <shadow val="0"/>
        <u val="none"/>
        <vertAlign val="baseline"/>
        <sz val="9"/>
        <color auto="1"/>
        <name val="Arial"/>
        <family val="2"/>
        <scheme val="none"/>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Month" pivot="0" count="7" xr9:uid="{00000000-0011-0000-FFFF-FFFF00000000}">
      <tableStyleElement type="wholeTable" dxfId="342"/>
      <tableStyleElement type="headerRow" dxfId="341"/>
      <tableStyleElement type="totalRow" dxfId="340"/>
      <tableStyleElement type="firstColumn" dxfId="339"/>
      <tableStyleElement type="lastColumn" dxfId="338"/>
      <tableStyleElement type="firstRowStripe" dxfId="337"/>
      <tableStyleElement type="firstColumnStripe" dxfId="3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mruColors>
      <color rgb="FF91E0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25400</xdr:colOff>
      <xdr:row>0</xdr:row>
      <xdr:rowOff>139700</xdr:rowOff>
    </xdr:from>
    <xdr:to>
      <xdr:col>11</xdr:col>
      <xdr:colOff>1320800</xdr:colOff>
      <xdr:row>0</xdr:row>
      <xdr:rowOff>361515</xdr:rowOff>
    </xdr:to>
    <xdr:pic>
      <xdr:nvPicPr>
        <xdr:cNvPr id="2" name="Picture 1" descr="Payroll Index">
          <a:extLst>
            <a:ext uri="{FF2B5EF4-FFF2-40B4-BE49-F238E27FC236}">
              <a16:creationId xmlns:a16="http://schemas.microsoft.com/office/drawing/2014/main" id="{2A38567B-9FF9-9B44-A66E-485C0E9D9C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00" y="139700"/>
          <a:ext cx="1295400" cy="221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anuary" displayName="January" ref="B7:L15" totalsRowCount="1" headerRowDxfId="131" dataDxfId="286" totalsRowDxfId="287" headerRowBorderDxfId="335" tableBorderDxfId="334" totalsRowBorderDxfId="333">
  <autoFilter ref="B7:L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January" totalsRowLabel="Total weekly hours" dataDxfId="299" totalsRowDxfId="298"/>
    <tableColumn id="3" xr3:uid="{00000000-0010-0000-0000-000003000000}" name="Week 1" totalsRowFunction="sum" dataDxfId="119" totalsRowDxfId="297"/>
    <tableColumn id="4" xr3:uid="{00000000-0010-0000-0000-000004000000}" name="Overtime" totalsRowFunction="sum" dataDxfId="118" totalsRowDxfId="296"/>
    <tableColumn id="5" xr3:uid="{00000000-0010-0000-0000-000005000000}" name="Week 2" totalsRowFunction="sum" dataDxfId="117" totalsRowDxfId="295"/>
    <tableColumn id="6" xr3:uid="{00000000-0010-0000-0000-000006000000}" name="Overtime " totalsRowFunction="sum" dataDxfId="116" totalsRowDxfId="294"/>
    <tableColumn id="7" xr3:uid="{00000000-0010-0000-0000-000007000000}" name="Week 3" totalsRowFunction="sum" dataDxfId="115" totalsRowDxfId="293"/>
    <tableColumn id="8" xr3:uid="{00000000-0010-0000-0000-000008000000}" name="Overtime  " totalsRowFunction="sum" dataDxfId="114" totalsRowDxfId="292"/>
    <tableColumn id="9" xr3:uid="{00000000-0010-0000-0000-000009000000}" name="Week 4" totalsRowFunction="sum" dataDxfId="113" totalsRowDxfId="291"/>
    <tableColumn id="10" xr3:uid="{00000000-0010-0000-0000-00000A000000}" name="Overtime   " totalsRowFunction="sum" dataDxfId="112" totalsRowDxfId="290"/>
    <tableColumn id="11" xr3:uid="{00000000-0010-0000-0000-00000B000000}" name="Week 5" totalsRowFunction="sum" dataDxfId="111" totalsRowDxfId="289"/>
    <tableColumn id="12" xr3:uid="{00000000-0010-0000-0000-00000C000000}" name="Overtime    " totalsRowFunction="sum" dataDxfId="110" totalsRowDxfId="288"/>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January in this table. Total Weekly Hours are auto-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October" displayName="October" ref="B109:L117" totalsRowCount="1" headerRowDxfId="122" dataDxfId="160" totalsRowDxfId="161" headerRowBorderDxfId="308" tableBorderDxfId="307" totalsRowBorderDxfId="306">
  <autoFilter ref="B109:L11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October" totalsRowLabel="Total weekly hours" dataDxfId="173" totalsRowDxfId="172"/>
    <tableColumn id="2" xr3:uid="{00000000-0010-0000-0900-000002000000}" name="Week 1" totalsRowFunction="sum" dataDxfId="29" totalsRowDxfId="171"/>
    <tableColumn id="3" xr3:uid="{00000000-0010-0000-0900-000003000000}" name="Overtime" totalsRowFunction="sum" dataDxfId="28" totalsRowDxfId="170"/>
    <tableColumn id="4" xr3:uid="{00000000-0010-0000-0900-000004000000}" name="Week 2" totalsRowFunction="sum" dataDxfId="27" totalsRowDxfId="169"/>
    <tableColumn id="5" xr3:uid="{00000000-0010-0000-0900-000005000000}" name="Overtime " totalsRowFunction="sum" dataDxfId="26" totalsRowDxfId="168"/>
    <tableColumn id="6" xr3:uid="{00000000-0010-0000-0900-000006000000}" name="Week 3" totalsRowFunction="sum" dataDxfId="25" totalsRowDxfId="167"/>
    <tableColumn id="7" xr3:uid="{00000000-0010-0000-0900-000007000000}" name="Overtime  " totalsRowFunction="sum" dataDxfId="24" totalsRowDxfId="166"/>
    <tableColumn id="8" xr3:uid="{00000000-0010-0000-0900-000008000000}" name="Week 4" totalsRowFunction="sum" dataDxfId="23" totalsRowDxfId="165"/>
    <tableColumn id="9" xr3:uid="{00000000-0010-0000-0900-000009000000}" name="Overtime   " totalsRowFunction="sum" dataDxfId="22" totalsRowDxfId="164"/>
    <tableColumn id="10" xr3:uid="{00000000-0010-0000-0900-00000A000000}" name="Week 5" totalsRowFunction="sum" dataDxfId="21" totalsRowDxfId="163"/>
    <tableColumn id="11" xr3:uid="{00000000-0010-0000-0900-00000B000000}" name="Overtime    " totalsRowFunction="sum" dataDxfId="20" totalsRowDxfId="162"/>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October in this table. Total Weekly Hours are auto-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November" displayName="November" ref="B120:L128" totalsRowCount="1" headerRowDxfId="121" dataDxfId="146" totalsRowDxfId="147" headerRowBorderDxfId="305" tableBorderDxfId="304" totalsRowBorderDxfId="303">
  <autoFilter ref="B120:L12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November" totalsRowLabel="Total weekly hours" dataDxfId="159" totalsRowDxfId="158"/>
    <tableColumn id="2" xr3:uid="{00000000-0010-0000-0A00-000002000000}" name="Week 1" totalsRowFunction="sum" dataDxfId="19" totalsRowDxfId="157"/>
    <tableColumn id="3" xr3:uid="{00000000-0010-0000-0A00-000003000000}" name="Overtime" totalsRowFunction="sum" dataDxfId="18" totalsRowDxfId="156"/>
    <tableColumn id="4" xr3:uid="{00000000-0010-0000-0A00-000004000000}" name="Week 2" totalsRowFunction="sum" dataDxfId="17" totalsRowDxfId="155"/>
    <tableColumn id="5" xr3:uid="{00000000-0010-0000-0A00-000005000000}" name="Overtime " totalsRowFunction="sum" dataDxfId="16" totalsRowDxfId="154"/>
    <tableColumn id="6" xr3:uid="{00000000-0010-0000-0A00-000006000000}" name="Week 3" totalsRowFunction="sum" dataDxfId="15" totalsRowDxfId="153"/>
    <tableColumn id="7" xr3:uid="{00000000-0010-0000-0A00-000007000000}" name="Overtime  " totalsRowFunction="sum" dataDxfId="14" totalsRowDxfId="152"/>
    <tableColumn id="8" xr3:uid="{00000000-0010-0000-0A00-000008000000}" name="Week 4" totalsRowFunction="sum" dataDxfId="13" totalsRowDxfId="151"/>
    <tableColumn id="9" xr3:uid="{00000000-0010-0000-0A00-000009000000}" name="Overtime   " totalsRowFunction="sum" dataDxfId="12" totalsRowDxfId="150"/>
    <tableColumn id="10" xr3:uid="{00000000-0010-0000-0A00-00000A000000}" name="Week 5" totalsRowFunction="sum" dataDxfId="11" totalsRowDxfId="149"/>
    <tableColumn id="11" xr3:uid="{00000000-0010-0000-0A00-00000B000000}" name="Overtime    " totalsRowFunction="sum" dataDxfId="10" totalsRowDxfId="148"/>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November in this table. Total Weekly Hours are auto-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December" displayName="December" ref="B131:L139" totalsRowCount="1" headerRowDxfId="120" dataDxfId="132" totalsRowDxfId="133" headerRowBorderDxfId="302" tableBorderDxfId="301" totalsRowBorderDxfId="300">
  <autoFilter ref="B131:L13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B00-000001000000}" name="December" totalsRowLabel="Total weekly hours" dataDxfId="145" totalsRowDxfId="144"/>
    <tableColumn id="2" xr3:uid="{00000000-0010-0000-0B00-000002000000}" name="Week 1" totalsRowFunction="sum" dataDxfId="9" totalsRowDxfId="143"/>
    <tableColumn id="3" xr3:uid="{00000000-0010-0000-0B00-000003000000}" name="Overtime" totalsRowFunction="sum" dataDxfId="8" totalsRowDxfId="142"/>
    <tableColumn id="4" xr3:uid="{00000000-0010-0000-0B00-000004000000}" name="Week 2" totalsRowFunction="sum" dataDxfId="7" totalsRowDxfId="141"/>
    <tableColumn id="5" xr3:uid="{00000000-0010-0000-0B00-000005000000}" name="Overtime " totalsRowFunction="sum" dataDxfId="6" totalsRowDxfId="140"/>
    <tableColumn id="6" xr3:uid="{00000000-0010-0000-0B00-000006000000}" name="Week 3" totalsRowFunction="sum" dataDxfId="5" totalsRowDxfId="139"/>
    <tableColumn id="7" xr3:uid="{00000000-0010-0000-0B00-000007000000}" name="Overtime  " totalsRowFunction="sum" dataDxfId="4" totalsRowDxfId="138"/>
    <tableColumn id="8" xr3:uid="{00000000-0010-0000-0B00-000008000000}" name="Week 4" totalsRowFunction="sum" dataDxfId="3" totalsRowDxfId="137"/>
    <tableColumn id="9" xr3:uid="{00000000-0010-0000-0B00-000009000000}" name="Overtime   " totalsRowFunction="sum" dataDxfId="2" totalsRowDxfId="136"/>
    <tableColumn id="10" xr3:uid="{00000000-0010-0000-0B00-00000A000000}" name="Week 5" totalsRowFunction="sum" dataDxfId="1" totalsRowDxfId="135"/>
    <tableColumn id="11" xr3:uid="{00000000-0010-0000-0B00-00000B000000}" name="Overtime    " totalsRowFunction="sum" dataDxfId="0" totalsRowDxfId="134"/>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December in this table. Total Weekly Hours are auto-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y" displayName="February" ref="B18:L26" totalsRowCount="1" headerRowDxfId="130" dataDxfId="272" totalsRowDxfId="273" headerRowBorderDxfId="332" tableBorderDxfId="331" totalsRowBorderDxfId="330">
  <autoFilter ref="B18: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February" totalsRowLabel="Total weekly hours" dataDxfId="285" totalsRowDxfId="284"/>
    <tableColumn id="2" xr3:uid="{00000000-0010-0000-0100-000002000000}" name="Week 1" totalsRowFunction="sum" dataDxfId="109" totalsRowDxfId="283"/>
    <tableColumn id="3" xr3:uid="{00000000-0010-0000-0100-000003000000}" name="Overtime" totalsRowFunction="sum" dataDxfId="108" totalsRowDxfId="282"/>
    <tableColumn id="4" xr3:uid="{00000000-0010-0000-0100-000004000000}" name="Week 2" totalsRowFunction="sum" dataDxfId="107" totalsRowDxfId="281"/>
    <tableColumn id="5" xr3:uid="{00000000-0010-0000-0100-000005000000}" name="Overtime " totalsRowFunction="sum" dataDxfId="106" totalsRowDxfId="280"/>
    <tableColumn id="6" xr3:uid="{00000000-0010-0000-0100-000006000000}" name="Week 3" totalsRowFunction="sum" dataDxfId="105" totalsRowDxfId="279"/>
    <tableColumn id="7" xr3:uid="{00000000-0010-0000-0100-000007000000}" name="Overtime  " totalsRowFunction="sum" dataDxfId="104" totalsRowDxfId="278"/>
    <tableColumn id="8" xr3:uid="{00000000-0010-0000-0100-000008000000}" name="Week 4" totalsRowFunction="sum" dataDxfId="103" totalsRowDxfId="277"/>
    <tableColumn id="9" xr3:uid="{00000000-0010-0000-0100-000009000000}" name="Overtime   " totalsRowFunction="sum" dataDxfId="102" totalsRowDxfId="276"/>
    <tableColumn id="10" xr3:uid="{00000000-0010-0000-0100-00000A000000}" name="Week 5" totalsRowFunction="sum" dataDxfId="101" totalsRowDxfId="275"/>
    <tableColumn id="11" xr3:uid="{00000000-0010-0000-0100-00000B000000}" name="Overtime    " totalsRowFunction="sum" dataDxfId="100" totalsRowDxfId="274"/>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February in this table. Total Weekly Hours are auto-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rch" displayName="March" ref="B29:L37" totalsRowCount="1" headerRowDxfId="129" dataDxfId="258" totalsRowDxfId="259" headerRowBorderDxfId="329" tableBorderDxfId="328" totalsRowBorderDxfId="327">
  <autoFilter ref="B29:L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March" totalsRowLabel="Total weekly hours" dataDxfId="271" totalsRowDxfId="270"/>
    <tableColumn id="2" xr3:uid="{00000000-0010-0000-0200-000002000000}" name="Week 1" totalsRowFunction="sum" dataDxfId="99" totalsRowDxfId="269"/>
    <tableColumn id="3" xr3:uid="{00000000-0010-0000-0200-000003000000}" name="Overtime" totalsRowFunction="sum" dataDxfId="98" totalsRowDxfId="268"/>
    <tableColumn id="4" xr3:uid="{00000000-0010-0000-0200-000004000000}" name="Week 2" totalsRowFunction="sum" dataDxfId="97" totalsRowDxfId="267"/>
    <tableColumn id="5" xr3:uid="{00000000-0010-0000-0200-000005000000}" name="Overtime " totalsRowFunction="sum" dataDxfId="96" totalsRowDxfId="266"/>
    <tableColumn id="6" xr3:uid="{00000000-0010-0000-0200-000006000000}" name="Week 3" totalsRowFunction="sum" dataDxfId="95" totalsRowDxfId="265"/>
    <tableColumn id="7" xr3:uid="{00000000-0010-0000-0200-000007000000}" name="Overtime  " totalsRowFunction="sum" dataDxfId="94" totalsRowDxfId="264"/>
    <tableColumn id="8" xr3:uid="{00000000-0010-0000-0200-000008000000}" name="Week 4" totalsRowFunction="sum" dataDxfId="93" totalsRowDxfId="263"/>
    <tableColumn id="9" xr3:uid="{00000000-0010-0000-0200-000009000000}" name="Overtime   " totalsRowFunction="sum" dataDxfId="92" totalsRowDxfId="262"/>
    <tableColumn id="10" xr3:uid="{00000000-0010-0000-0200-00000A000000}" name="Week 5" totalsRowFunction="sum" dataDxfId="91" totalsRowDxfId="261"/>
    <tableColumn id="11" xr3:uid="{00000000-0010-0000-0200-00000B000000}" name="Overtime    " totalsRowFunction="sum" dataDxfId="90" totalsRowDxfId="260"/>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March in this table. Total Weekly Hours are auto-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pril" displayName="April" ref="B41:L49" totalsRowCount="1" headerRowDxfId="128" dataDxfId="244" totalsRowDxfId="245" headerRowBorderDxfId="326" tableBorderDxfId="325" totalsRowBorderDxfId="324">
  <autoFilter ref="B41:L4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April" totalsRowLabel="Total weekly hours" dataDxfId="257" totalsRowDxfId="256"/>
    <tableColumn id="2" xr3:uid="{00000000-0010-0000-0300-000002000000}" name="Week 1" totalsRowFunction="sum" dataDxfId="89" totalsRowDxfId="255"/>
    <tableColumn id="3" xr3:uid="{00000000-0010-0000-0300-000003000000}" name="Overtime" totalsRowFunction="sum" dataDxfId="88" totalsRowDxfId="254"/>
    <tableColumn id="4" xr3:uid="{00000000-0010-0000-0300-000004000000}" name="Week 2" totalsRowFunction="sum" dataDxfId="87" totalsRowDxfId="253"/>
    <tableColumn id="5" xr3:uid="{00000000-0010-0000-0300-000005000000}" name="Overtime " totalsRowFunction="sum" dataDxfId="86" totalsRowDxfId="252"/>
    <tableColumn id="6" xr3:uid="{00000000-0010-0000-0300-000006000000}" name="Week 3" totalsRowFunction="sum" dataDxfId="85" totalsRowDxfId="251"/>
    <tableColumn id="7" xr3:uid="{00000000-0010-0000-0300-000007000000}" name="Overtime  " totalsRowFunction="sum" dataDxfId="84" totalsRowDxfId="250"/>
    <tableColumn id="8" xr3:uid="{00000000-0010-0000-0300-000008000000}" name="Week 4" totalsRowFunction="sum" dataDxfId="83" totalsRowDxfId="249"/>
    <tableColumn id="9" xr3:uid="{00000000-0010-0000-0300-000009000000}" name="Overtime   " totalsRowFunction="sum" dataDxfId="82" totalsRowDxfId="248"/>
    <tableColumn id="10" xr3:uid="{00000000-0010-0000-0300-00000A000000}" name="Week 5" totalsRowFunction="sum" dataDxfId="81" totalsRowDxfId="247"/>
    <tableColumn id="11" xr3:uid="{00000000-0010-0000-0300-00000B000000}" name="Overtime    " totalsRowFunction="sum" dataDxfId="80" totalsRowDxfId="246"/>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April in this table. Total Weekly Hours are auto-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ay" displayName="May" ref="B52:L60" totalsRowCount="1" headerRowDxfId="127" dataDxfId="230" totalsRowDxfId="231" headerRowBorderDxfId="323" tableBorderDxfId="322" totalsRowBorderDxfId="321">
  <autoFilter ref="B52:L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ay" totalsRowLabel="Total weekly hours" dataDxfId="243" totalsRowDxfId="242"/>
    <tableColumn id="2" xr3:uid="{00000000-0010-0000-0400-000002000000}" name="Week 1" totalsRowFunction="sum" dataDxfId="79" totalsRowDxfId="241"/>
    <tableColumn id="3" xr3:uid="{00000000-0010-0000-0400-000003000000}" name="Overtime" totalsRowFunction="sum" dataDxfId="78" totalsRowDxfId="240"/>
    <tableColumn id="4" xr3:uid="{00000000-0010-0000-0400-000004000000}" name="Week 2" totalsRowFunction="sum" dataDxfId="77" totalsRowDxfId="239"/>
    <tableColumn id="5" xr3:uid="{00000000-0010-0000-0400-000005000000}" name="Overtime " totalsRowFunction="sum" dataDxfId="76" totalsRowDxfId="238"/>
    <tableColumn id="6" xr3:uid="{00000000-0010-0000-0400-000006000000}" name="Week 3" totalsRowFunction="sum" dataDxfId="75" totalsRowDxfId="237"/>
    <tableColumn id="7" xr3:uid="{00000000-0010-0000-0400-000007000000}" name="Overtime  " totalsRowFunction="sum" dataDxfId="74" totalsRowDxfId="236"/>
    <tableColumn id="8" xr3:uid="{00000000-0010-0000-0400-000008000000}" name="Week 4" totalsRowFunction="sum" dataDxfId="73" totalsRowDxfId="235"/>
    <tableColumn id="9" xr3:uid="{00000000-0010-0000-0400-000009000000}" name="Overtime   " totalsRowFunction="sum" dataDxfId="72" totalsRowDxfId="234"/>
    <tableColumn id="10" xr3:uid="{00000000-0010-0000-0400-00000A000000}" name="Week 5" totalsRowFunction="sum" dataDxfId="71" totalsRowDxfId="233"/>
    <tableColumn id="11" xr3:uid="{00000000-0010-0000-0400-00000B000000}" name="Overtime    " totalsRowFunction="sum" dataDxfId="70" totalsRowDxfId="232"/>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May in this table. Total Weekly Hours are auto-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June" displayName="June" ref="B63:L71" totalsRowCount="1" headerRowDxfId="126" dataDxfId="216" totalsRowDxfId="217" headerRowBorderDxfId="320" tableBorderDxfId="319" totalsRowBorderDxfId="318">
  <autoFilter ref="B63:L7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June" totalsRowLabel="Total weekly hours" dataDxfId="229" totalsRowDxfId="228"/>
    <tableColumn id="2" xr3:uid="{00000000-0010-0000-0500-000002000000}" name="Week 1" totalsRowFunction="sum" dataDxfId="68" totalsRowDxfId="227"/>
    <tableColumn id="3" xr3:uid="{00000000-0010-0000-0500-000003000000}" name="Overtime" totalsRowFunction="sum" dataDxfId="66" totalsRowDxfId="226"/>
    <tableColumn id="4" xr3:uid="{00000000-0010-0000-0500-000004000000}" name="Week 2" totalsRowFunction="sum" dataDxfId="67" totalsRowDxfId="225"/>
    <tableColumn id="5" xr3:uid="{00000000-0010-0000-0500-000005000000}" name="Overtime " totalsRowFunction="sum" dataDxfId="69" totalsRowDxfId="224"/>
    <tableColumn id="6" xr3:uid="{00000000-0010-0000-0500-000006000000}" name="Week 3" totalsRowFunction="sum" dataDxfId="65" totalsRowDxfId="223"/>
    <tableColumn id="7" xr3:uid="{00000000-0010-0000-0500-000007000000}" name="Overtime  " totalsRowFunction="sum" dataDxfId="64" totalsRowDxfId="222"/>
    <tableColumn id="8" xr3:uid="{00000000-0010-0000-0500-000008000000}" name="Week 4" totalsRowFunction="sum" dataDxfId="63" totalsRowDxfId="221"/>
    <tableColumn id="9" xr3:uid="{00000000-0010-0000-0500-000009000000}" name="Overtime   " totalsRowFunction="sum" dataDxfId="62" totalsRowDxfId="220"/>
    <tableColumn id="10" xr3:uid="{00000000-0010-0000-0500-00000A000000}" name="Week 5" totalsRowFunction="sum" dataDxfId="61" totalsRowDxfId="219"/>
    <tableColumn id="11" xr3:uid="{00000000-0010-0000-0500-00000B000000}" name="Overtime    " totalsRowFunction="sum" dataDxfId="60" totalsRowDxfId="218"/>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June in this table. Total Weekly Hours are auto-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July" displayName="July" ref="B75:L83" totalsRowCount="1" headerRowDxfId="125" dataDxfId="202" totalsRowDxfId="203" headerRowBorderDxfId="317" tableBorderDxfId="316" totalsRowBorderDxfId="315">
  <autoFilter ref="B75:L8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July" totalsRowLabel="Total weekly hours" dataDxfId="215" totalsRowDxfId="214"/>
    <tableColumn id="2" xr3:uid="{00000000-0010-0000-0600-000002000000}" name="Week 1" totalsRowFunction="sum" dataDxfId="59" totalsRowDxfId="213"/>
    <tableColumn id="3" xr3:uid="{00000000-0010-0000-0600-000003000000}" name="Overtime" totalsRowFunction="sum" dataDxfId="58" totalsRowDxfId="212"/>
    <tableColumn id="4" xr3:uid="{00000000-0010-0000-0600-000004000000}" name="Week 2" totalsRowFunction="sum" dataDxfId="57" totalsRowDxfId="211"/>
    <tableColumn id="5" xr3:uid="{00000000-0010-0000-0600-000005000000}" name="Overtime " totalsRowFunction="sum" dataDxfId="56" totalsRowDxfId="210"/>
    <tableColumn id="6" xr3:uid="{00000000-0010-0000-0600-000006000000}" name="Week 3" totalsRowFunction="sum" dataDxfId="55" totalsRowDxfId="209"/>
    <tableColumn id="7" xr3:uid="{00000000-0010-0000-0600-000007000000}" name="Overtime  " totalsRowFunction="sum" dataDxfId="54" totalsRowDxfId="208"/>
    <tableColumn id="8" xr3:uid="{00000000-0010-0000-0600-000008000000}" name="Week 4" totalsRowFunction="sum" dataDxfId="53" totalsRowDxfId="207"/>
    <tableColumn id="9" xr3:uid="{00000000-0010-0000-0600-000009000000}" name="Overtime   " totalsRowFunction="sum" dataDxfId="52" totalsRowDxfId="206"/>
    <tableColumn id="10" xr3:uid="{00000000-0010-0000-0600-00000A000000}" name="Week 5" totalsRowFunction="sum" dataDxfId="51" totalsRowDxfId="205"/>
    <tableColumn id="11" xr3:uid="{00000000-0010-0000-0600-00000B000000}" name="Overtime    " totalsRowFunction="sum" dataDxfId="50" totalsRowDxfId="204"/>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July in this table. Total Weekly Hours are auto-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August" displayName="August" ref="B86:L94" totalsRowCount="1" headerRowDxfId="124" dataDxfId="188" totalsRowDxfId="189" headerRowBorderDxfId="314" tableBorderDxfId="313" totalsRowBorderDxfId="312">
  <autoFilter ref="B86:L93"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August" totalsRowLabel="Total weekly hours" dataDxfId="201" totalsRowDxfId="200"/>
    <tableColumn id="2" xr3:uid="{00000000-0010-0000-0700-000002000000}" name="Week 1" totalsRowFunction="sum" dataDxfId="49" totalsRowDxfId="199"/>
    <tableColumn id="3" xr3:uid="{00000000-0010-0000-0700-000003000000}" name="Overtime" totalsRowFunction="sum" dataDxfId="48" totalsRowDxfId="198"/>
    <tableColumn id="4" xr3:uid="{00000000-0010-0000-0700-000004000000}" name="Week 2" totalsRowFunction="sum" dataDxfId="47" totalsRowDxfId="197"/>
    <tableColumn id="5" xr3:uid="{00000000-0010-0000-0700-000005000000}" name="Overtime " totalsRowFunction="sum" dataDxfId="46" totalsRowDxfId="196"/>
    <tableColumn id="6" xr3:uid="{00000000-0010-0000-0700-000006000000}" name="Week 3" totalsRowFunction="sum" dataDxfId="45" totalsRowDxfId="195"/>
    <tableColumn id="7" xr3:uid="{00000000-0010-0000-0700-000007000000}" name="Overtime  " totalsRowFunction="sum" dataDxfId="44" totalsRowDxfId="194"/>
    <tableColumn id="8" xr3:uid="{00000000-0010-0000-0700-000008000000}" name="Week 4" totalsRowFunction="sum" dataDxfId="43" totalsRowDxfId="193"/>
    <tableColumn id="9" xr3:uid="{00000000-0010-0000-0700-000009000000}" name="Overtime   " totalsRowFunction="sum" dataDxfId="42" totalsRowDxfId="192"/>
    <tableColumn id="10" xr3:uid="{00000000-0010-0000-0700-00000A000000}" name="Week 5" totalsRowFunction="sum" dataDxfId="41" totalsRowDxfId="191"/>
    <tableColumn id="11" xr3:uid="{00000000-0010-0000-0700-00000B000000}" name="Overtime    " totalsRowFunction="sum" dataDxfId="40" totalsRowDxfId="190"/>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August in this table. Total Weekly Hours are auto-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September" displayName="September" ref="B97:L105" totalsRowCount="1" headerRowDxfId="123" dataDxfId="174" totalsRowDxfId="175" headerRowBorderDxfId="311" tableBorderDxfId="310" totalsRowBorderDxfId="309">
  <autoFilter ref="B97:L10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September" totalsRowLabel="Total weekly hours" dataDxfId="187" totalsRowDxfId="186"/>
    <tableColumn id="2" xr3:uid="{00000000-0010-0000-0800-000002000000}" name="Week 1" totalsRowFunction="sum" dataDxfId="39" totalsRowDxfId="185"/>
    <tableColumn id="3" xr3:uid="{00000000-0010-0000-0800-000003000000}" name="Overtime" totalsRowFunction="sum" dataDxfId="38" totalsRowDxfId="184"/>
    <tableColumn id="4" xr3:uid="{00000000-0010-0000-0800-000004000000}" name="Week 2" totalsRowFunction="sum" dataDxfId="37" totalsRowDxfId="183"/>
    <tableColumn id="5" xr3:uid="{00000000-0010-0000-0800-000005000000}" name="Overtime " totalsRowFunction="sum" dataDxfId="36" totalsRowDxfId="182"/>
    <tableColumn id="6" xr3:uid="{00000000-0010-0000-0800-000006000000}" name="Week 3" totalsRowFunction="sum" dataDxfId="35" totalsRowDxfId="181"/>
    <tableColumn id="7" xr3:uid="{00000000-0010-0000-0800-000007000000}" name="Overtime  " totalsRowFunction="sum" dataDxfId="34" totalsRowDxfId="180"/>
    <tableColumn id="8" xr3:uid="{00000000-0010-0000-0800-000008000000}" name="Week 4" totalsRowFunction="sum" dataDxfId="33" totalsRowDxfId="179"/>
    <tableColumn id="9" xr3:uid="{00000000-0010-0000-0800-000009000000}" name="Overtime   " totalsRowFunction="sum" dataDxfId="32" totalsRowDxfId="178"/>
    <tableColumn id="10" xr3:uid="{00000000-0010-0000-0800-00000A000000}" name="Week 5" totalsRowFunction="sum" dataDxfId="31" totalsRowDxfId="177"/>
    <tableColumn id="11" xr3:uid="{00000000-0010-0000-0800-00000B000000}" name="Overtime    " totalsRowFunction="sum" dataDxfId="30" totalsRowDxfId="176"/>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September in this table. Total Weekly Hours are auto-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election activeCell="C1" sqref="C1"/>
    </sheetView>
  </sheetViews>
  <sheetFormatPr baseColWidth="10" defaultColWidth="9.1640625" defaultRowHeight="12" x14ac:dyDescent="0.15"/>
  <cols>
    <col min="1" max="1" width="3.5" style="1" customWidth="1"/>
    <col min="2" max="2" width="22.6640625" style="2" customWidth="1"/>
    <col min="3" max="12" width="19" style="2" customWidth="1"/>
    <col min="13" max="13" width="2.6640625" style="1" customWidth="1"/>
    <col min="14" max="16384" width="9.1640625" style="1"/>
  </cols>
  <sheetData>
    <row r="1" spans="2:12" ht="35" customHeight="1" x14ac:dyDescent="0.15">
      <c r="B1" s="29" t="s">
        <v>66</v>
      </c>
      <c r="C1" s="29"/>
      <c r="D1" s="29"/>
      <c r="E1" s="29"/>
      <c r="F1" s="29"/>
      <c r="G1" s="29"/>
      <c r="H1" s="29"/>
      <c r="I1" s="29"/>
      <c r="J1" s="29"/>
      <c r="K1" s="29"/>
      <c r="L1"/>
    </row>
    <row r="2" spans="2:12" ht="23.25" customHeight="1" x14ac:dyDescent="0.15">
      <c r="B2" s="29"/>
      <c r="C2" s="29"/>
      <c r="D2" s="29"/>
      <c r="E2" s="29"/>
      <c r="F2" s="29"/>
      <c r="G2" s="29"/>
      <c r="H2" s="29"/>
      <c r="I2" s="29"/>
      <c r="J2" s="29"/>
      <c r="K2" s="29"/>
      <c r="L2" s="29"/>
    </row>
    <row r="3" spans="2:12" ht="16" customHeight="1" x14ac:dyDescent="0.15">
      <c r="B3" s="2" t="s">
        <v>0</v>
      </c>
      <c r="C3" s="3"/>
      <c r="D3" s="4" t="s">
        <v>35</v>
      </c>
      <c r="E3" s="3"/>
      <c r="G3" s="5" t="s">
        <v>52</v>
      </c>
      <c r="H3" s="5"/>
      <c r="I3" s="6"/>
      <c r="J3" s="6"/>
    </row>
    <row r="4" spans="2:12" ht="16" customHeight="1" x14ac:dyDescent="0.15">
      <c r="B4" s="2" t="s">
        <v>1</v>
      </c>
      <c r="C4" s="7"/>
      <c r="D4" s="4" t="s">
        <v>36</v>
      </c>
      <c r="E4" s="7"/>
      <c r="G4" s="1" t="s">
        <v>53</v>
      </c>
      <c r="H4" s="8">
        <f>SUM(C16,C27,C38,C50,C61,C72,C84,C95,C106,C118,C129,C140)</f>
        <v>0</v>
      </c>
      <c r="I4" s="9" t="s">
        <v>56</v>
      </c>
      <c r="J4" s="8">
        <f>SUM(F16,F27,F38,F50,F61,F72,F84,F95,F106,F118,F129,F140)</f>
        <v>0</v>
      </c>
      <c r="K4" s="9" t="s">
        <v>59</v>
      </c>
      <c r="L4" s="8">
        <f>SUM(H4,J4)</f>
        <v>0</v>
      </c>
    </row>
    <row r="5" spans="2:12" ht="6" customHeight="1" x14ac:dyDescent="0.15">
      <c r="L5" s="10"/>
    </row>
    <row r="6" spans="2:12" s="12" customFormat="1" ht="25" customHeight="1" x14ac:dyDescent="0.15">
      <c r="B6" s="11" t="s">
        <v>62</v>
      </c>
      <c r="C6" s="11"/>
      <c r="D6" s="11"/>
      <c r="E6" s="11"/>
      <c r="F6" s="11"/>
      <c r="G6" s="11"/>
      <c r="H6" s="11"/>
      <c r="I6" s="11"/>
      <c r="J6" s="11"/>
      <c r="K6" s="11"/>
      <c r="L6" s="11"/>
    </row>
    <row r="7" spans="2:12" ht="15" customHeight="1" x14ac:dyDescent="0.15">
      <c r="B7" s="22" t="s">
        <v>2</v>
      </c>
      <c r="C7" s="23" t="s">
        <v>34</v>
      </c>
      <c r="D7" s="23" t="s">
        <v>37</v>
      </c>
      <c r="E7" s="23" t="s">
        <v>50</v>
      </c>
      <c r="F7" s="23" t="s">
        <v>51</v>
      </c>
      <c r="G7" s="23" t="s">
        <v>54</v>
      </c>
      <c r="H7" s="23" t="s">
        <v>55</v>
      </c>
      <c r="I7" s="23" t="s">
        <v>57</v>
      </c>
      <c r="J7" s="23" t="s">
        <v>58</v>
      </c>
      <c r="K7" s="23" t="s">
        <v>60</v>
      </c>
      <c r="L7" s="24" t="s">
        <v>61</v>
      </c>
    </row>
    <row r="8" spans="2:12" ht="15" customHeight="1" x14ac:dyDescent="0.15">
      <c r="B8" s="13" t="s">
        <v>3</v>
      </c>
      <c r="C8" s="14"/>
      <c r="D8" s="25"/>
      <c r="E8" s="14"/>
      <c r="F8" s="25"/>
      <c r="G8" s="14"/>
      <c r="H8" s="25"/>
      <c r="I8" s="14"/>
      <c r="J8" s="25"/>
      <c r="K8" s="14"/>
      <c r="L8" s="27"/>
    </row>
    <row r="9" spans="2:12" ht="15" customHeight="1" x14ac:dyDescent="0.15">
      <c r="B9" s="13" t="s">
        <v>4</v>
      </c>
      <c r="C9" s="14"/>
      <c r="D9" s="25"/>
      <c r="E9" s="14"/>
      <c r="F9" s="25"/>
      <c r="G9" s="14"/>
      <c r="H9" s="25"/>
      <c r="I9" s="14"/>
      <c r="J9" s="25"/>
      <c r="K9" s="14"/>
      <c r="L9" s="27"/>
    </row>
    <row r="10" spans="2:12" ht="15" customHeight="1" x14ac:dyDescent="0.15">
      <c r="B10" s="13" t="s">
        <v>5</v>
      </c>
      <c r="C10" s="14"/>
      <c r="D10" s="25"/>
      <c r="E10" s="14"/>
      <c r="F10" s="25"/>
      <c r="G10" s="14"/>
      <c r="H10" s="25"/>
      <c r="I10" s="14"/>
      <c r="J10" s="25"/>
      <c r="K10" s="14"/>
      <c r="L10" s="27"/>
    </row>
    <row r="11" spans="2:12" ht="15" customHeight="1" x14ac:dyDescent="0.15">
      <c r="B11" s="13" t="s">
        <v>6</v>
      </c>
      <c r="C11" s="14"/>
      <c r="D11" s="25"/>
      <c r="E11" s="14"/>
      <c r="F11" s="25"/>
      <c r="G11" s="14"/>
      <c r="H11" s="25"/>
      <c r="I11" s="14"/>
      <c r="J11" s="25"/>
      <c r="K11" s="14"/>
      <c r="L11" s="27"/>
    </row>
    <row r="12" spans="2:12" ht="15" customHeight="1" x14ac:dyDescent="0.15">
      <c r="B12" s="13" t="s">
        <v>7</v>
      </c>
      <c r="C12" s="14"/>
      <c r="D12" s="25"/>
      <c r="E12" s="14"/>
      <c r="F12" s="25"/>
      <c r="G12" s="14"/>
      <c r="H12" s="25"/>
      <c r="I12" s="14"/>
      <c r="J12" s="25"/>
      <c r="K12" s="14"/>
      <c r="L12" s="27"/>
    </row>
    <row r="13" spans="2:12" ht="15" customHeight="1" x14ac:dyDescent="0.15">
      <c r="B13" s="13" t="s">
        <v>8</v>
      </c>
      <c r="C13" s="14"/>
      <c r="D13" s="25"/>
      <c r="E13" s="14"/>
      <c r="F13" s="25"/>
      <c r="G13" s="14"/>
      <c r="H13" s="25"/>
      <c r="I13" s="14"/>
      <c r="J13" s="25"/>
      <c r="K13" s="14"/>
      <c r="L13" s="27"/>
    </row>
    <row r="14" spans="2:12" ht="15" customHeight="1" x14ac:dyDescent="0.15">
      <c r="B14" s="13" t="s">
        <v>9</v>
      </c>
      <c r="C14" s="14"/>
      <c r="D14" s="25"/>
      <c r="E14" s="14"/>
      <c r="F14" s="25"/>
      <c r="G14" s="14"/>
      <c r="H14" s="25"/>
      <c r="I14" s="14"/>
      <c r="J14" s="25"/>
      <c r="K14" s="14"/>
      <c r="L14" s="27"/>
    </row>
    <row r="15" spans="2:12" ht="15" customHeight="1" x14ac:dyDescent="0.15">
      <c r="B15" s="15" t="s">
        <v>10</v>
      </c>
      <c r="C15" s="16">
        <f>SUBTOTAL(109,January[Week 1])</f>
        <v>0</v>
      </c>
      <c r="D15" s="26">
        <f>SUBTOTAL(109,January[Overtime])</f>
        <v>0</v>
      </c>
      <c r="E15" s="16">
        <f>SUBTOTAL(109,January[Week 2])</f>
        <v>0</v>
      </c>
      <c r="F15" s="26">
        <f>SUBTOTAL(109,January[[Overtime ]])</f>
        <v>0</v>
      </c>
      <c r="G15" s="16">
        <f>SUBTOTAL(109,January[Week 3])</f>
        <v>0</v>
      </c>
      <c r="H15" s="26">
        <f>SUBTOTAL(109,January[[Overtime  ]])</f>
        <v>0</v>
      </c>
      <c r="I15" s="16">
        <f>SUBTOTAL(109,January[Week 4])</f>
        <v>0</v>
      </c>
      <c r="J15" s="26">
        <f>SUBTOTAL(109,January[[Overtime   ]])</f>
        <v>0</v>
      </c>
      <c r="K15" s="16">
        <f>SUBTOTAL(109,January[Week 5])</f>
        <v>0</v>
      </c>
      <c r="L15" s="28">
        <f>SUBTOTAL(109,January[[Overtime    ]])</f>
        <v>0</v>
      </c>
    </row>
    <row r="16" spans="2:12" ht="15" customHeight="1" x14ac:dyDescent="0.15">
      <c r="B16" s="17" t="s">
        <v>11</v>
      </c>
      <c r="C16" s="18">
        <f>SUM(January[[#Totals],[Week 1]],January[[#Totals],[Week 2]],January[[#Totals],[Week 3]],January[[#Totals],[Week 4]],January[[#Totals],[Week 5]])</f>
        <v>0</v>
      </c>
      <c r="D16" s="19" t="s">
        <v>38</v>
      </c>
      <c r="E16" s="19"/>
      <c r="F16" s="18">
        <f>SUM(January[[#Totals],[Overtime]],January[[#Totals],[Overtime ]],January[[#Totals],[Overtime  ]],January[[#Totals],[Overtime   ]],January[[#Totals],[Overtime    ]])</f>
        <v>0</v>
      </c>
    </row>
    <row r="17" spans="2:12" ht="9" customHeight="1" x14ac:dyDescent="0.15"/>
    <row r="18" spans="2:12" ht="15" customHeight="1" x14ac:dyDescent="0.15">
      <c r="B18" s="22" t="s">
        <v>12</v>
      </c>
      <c r="C18" s="23" t="s">
        <v>34</v>
      </c>
      <c r="D18" s="23" t="s">
        <v>37</v>
      </c>
      <c r="E18" s="23" t="s">
        <v>50</v>
      </c>
      <c r="F18" s="23" t="s">
        <v>51</v>
      </c>
      <c r="G18" s="23" t="s">
        <v>54</v>
      </c>
      <c r="H18" s="23" t="s">
        <v>55</v>
      </c>
      <c r="I18" s="23" t="s">
        <v>57</v>
      </c>
      <c r="J18" s="23" t="s">
        <v>58</v>
      </c>
      <c r="K18" s="23" t="s">
        <v>60</v>
      </c>
      <c r="L18" s="24" t="s">
        <v>61</v>
      </c>
    </row>
    <row r="19" spans="2:12" ht="15" customHeight="1" x14ac:dyDescent="0.15">
      <c r="B19" s="13" t="s">
        <v>3</v>
      </c>
      <c r="C19" s="14"/>
      <c r="D19" s="25"/>
      <c r="E19" s="14"/>
      <c r="F19" s="25"/>
      <c r="G19" s="14"/>
      <c r="H19" s="25"/>
      <c r="I19" s="14"/>
      <c r="J19" s="25"/>
      <c r="K19" s="14"/>
      <c r="L19" s="27"/>
    </row>
    <row r="20" spans="2:12" ht="15" customHeight="1" x14ac:dyDescent="0.15">
      <c r="B20" s="13" t="s">
        <v>4</v>
      </c>
      <c r="C20" s="14"/>
      <c r="D20" s="25"/>
      <c r="E20" s="14"/>
      <c r="F20" s="25"/>
      <c r="G20" s="14"/>
      <c r="H20" s="25"/>
      <c r="I20" s="14"/>
      <c r="J20" s="25"/>
      <c r="K20" s="14"/>
      <c r="L20" s="27"/>
    </row>
    <row r="21" spans="2:12" ht="15" customHeight="1" x14ac:dyDescent="0.15">
      <c r="B21" s="13" t="s">
        <v>5</v>
      </c>
      <c r="C21" s="14"/>
      <c r="D21" s="25"/>
      <c r="E21" s="14"/>
      <c r="F21" s="25"/>
      <c r="G21" s="14"/>
      <c r="H21" s="25"/>
      <c r="I21" s="14"/>
      <c r="J21" s="25"/>
      <c r="K21" s="14"/>
      <c r="L21" s="27"/>
    </row>
    <row r="22" spans="2:12" ht="15" customHeight="1" x14ac:dyDescent="0.15">
      <c r="B22" s="13" t="s">
        <v>6</v>
      </c>
      <c r="C22" s="14"/>
      <c r="D22" s="25"/>
      <c r="E22" s="14"/>
      <c r="F22" s="25"/>
      <c r="G22" s="14"/>
      <c r="H22" s="25"/>
      <c r="I22" s="14"/>
      <c r="J22" s="25"/>
      <c r="K22" s="14"/>
      <c r="L22" s="27"/>
    </row>
    <row r="23" spans="2:12" ht="15" customHeight="1" x14ac:dyDescent="0.15">
      <c r="B23" s="13" t="s">
        <v>7</v>
      </c>
      <c r="C23" s="14"/>
      <c r="D23" s="25"/>
      <c r="E23" s="14"/>
      <c r="F23" s="25"/>
      <c r="G23" s="14"/>
      <c r="H23" s="25"/>
      <c r="I23" s="14"/>
      <c r="J23" s="25"/>
      <c r="K23" s="14"/>
      <c r="L23" s="27"/>
    </row>
    <row r="24" spans="2:12" ht="15" customHeight="1" x14ac:dyDescent="0.15">
      <c r="B24" s="13" t="s">
        <v>8</v>
      </c>
      <c r="C24" s="14"/>
      <c r="D24" s="25"/>
      <c r="E24" s="14"/>
      <c r="F24" s="25"/>
      <c r="G24" s="14"/>
      <c r="H24" s="25"/>
      <c r="I24" s="14"/>
      <c r="J24" s="25"/>
      <c r="K24" s="14"/>
      <c r="L24" s="27"/>
    </row>
    <row r="25" spans="2:12" ht="15" customHeight="1" x14ac:dyDescent="0.15">
      <c r="B25" s="13" t="s">
        <v>9</v>
      </c>
      <c r="C25" s="14"/>
      <c r="D25" s="25"/>
      <c r="E25" s="14"/>
      <c r="F25" s="25"/>
      <c r="G25" s="14"/>
      <c r="H25" s="25"/>
      <c r="I25" s="14"/>
      <c r="J25" s="25"/>
      <c r="K25" s="14"/>
      <c r="L25" s="27"/>
    </row>
    <row r="26" spans="2:12" ht="15" customHeight="1" x14ac:dyDescent="0.15">
      <c r="B26" s="15" t="s">
        <v>10</v>
      </c>
      <c r="C26" s="16">
        <f>SUBTOTAL(109,February[Week 1])</f>
        <v>0</v>
      </c>
      <c r="D26" s="26">
        <f>SUBTOTAL(109,February[Overtime])</f>
        <v>0</v>
      </c>
      <c r="E26" s="16">
        <f>SUBTOTAL(109,February[Week 2])</f>
        <v>0</v>
      </c>
      <c r="F26" s="26">
        <f>SUBTOTAL(109,February[[Overtime ]])</f>
        <v>0</v>
      </c>
      <c r="G26" s="16">
        <f>SUBTOTAL(109,February[Week 3])</f>
        <v>0</v>
      </c>
      <c r="H26" s="26">
        <f>SUBTOTAL(109,February[[Overtime  ]])</f>
        <v>0</v>
      </c>
      <c r="I26" s="16">
        <f>SUBTOTAL(109,February[Week 4])</f>
        <v>0</v>
      </c>
      <c r="J26" s="26">
        <f>SUBTOTAL(109,February[[Overtime   ]])</f>
        <v>0</v>
      </c>
      <c r="K26" s="16">
        <f>SUBTOTAL(109,February[Week 5])</f>
        <v>0</v>
      </c>
      <c r="L26" s="28">
        <f>SUBTOTAL(109,February[[Overtime    ]])</f>
        <v>0</v>
      </c>
    </row>
    <row r="27" spans="2:12" ht="15" customHeight="1" x14ac:dyDescent="0.15">
      <c r="B27" s="17" t="s">
        <v>13</v>
      </c>
      <c r="C27" s="18">
        <f>SUM(February[[#Totals],[Week 1]],February[[#Totals],[Week 2]],February[[#Totals],[Week 3]],February[[#Totals],[Week 4]],February[[#Totals],[Week 5]])</f>
        <v>0</v>
      </c>
      <c r="D27" s="19" t="s">
        <v>39</v>
      </c>
      <c r="E27" s="19"/>
      <c r="F27" s="18">
        <f>SUM(February[[#Totals],[Overtime]],February[[#Totals],[Overtime ]],February[[#Totals],[Overtime  ]],February[[#Totals],[Overtime   ]],February[[#Totals],[Overtime    ]])</f>
        <v>0</v>
      </c>
    </row>
    <row r="28" spans="2:12" ht="9" customHeight="1" x14ac:dyDescent="0.15"/>
    <row r="29" spans="2:12" ht="15" customHeight="1" x14ac:dyDescent="0.15">
      <c r="B29" s="22" t="s">
        <v>14</v>
      </c>
      <c r="C29" s="23" t="s">
        <v>34</v>
      </c>
      <c r="D29" s="23" t="s">
        <v>37</v>
      </c>
      <c r="E29" s="23" t="s">
        <v>50</v>
      </c>
      <c r="F29" s="23" t="s">
        <v>51</v>
      </c>
      <c r="G29" s="23" t="s">
        <v>54</v>
      </c>
      <c r="H29" s="23" t="s">
        <v>55</v>
      </c>
      <c r="I29" s="23" t="s">
        <v>57</v>
      </c>
      <c r="J29" s="23" t="s">
        <v>58</v>
      </c>
      <c r="K29" s="23" t="s">
        <v>60</v>
      </c>
      <c r="L29" s="24" t="s">
        <v>61</v>
      </c>
    </row>
    <row r="30" spans="2:12" ht="15" customHeight="1" x14ac:dyDescent="0.15">
      <c r="B30" s="13" t="s">
        <v>3</v>
      </c>
      <c r="C30" s="14"/>
      <c r="D30" s="25"/>
      <c r="E30" s="14"/>
      <c r="F30" s="25"/>
      <c r="G30" s="14"/>
      <c r="H30" s="25"/>
      <c r="I30" s="14"/>
      <c r="J30" s="25"/>
      <c r="K30" s="14"/>
      <c r="L30" s="27"/>
    </row>
    <row r="31" spans="2:12" ht="15" customHeight="1" x14ac:dyDescent="0.15">
      <c r="B31" s="13" t="s">
        <v>4</v>
      </c>
      <c r="C31" s="14"/>
      <c r="D31" s="25"/>
      <c r="E31" s="14"/>
      <c r="F31" s="25"/>
      <c r="G31" s="14"/>
      <c r="H31" s="25"/>
      <c r="I31" s="14"/>
      <c r="J31" s="25"/>
      <c r="K31" s="14"/>
      <c r="L31" s="27"/>
    </row>
    <row r="32" spans="2:12" ht="15" customHeight="1" x14ac:dyDescent="0.15">
      <c r="B32" s="13" t="s">
        <v>5</v>
      </c>
      <c r="C32" s="14"/>
      <c r="D32" s="25"/>
      <c r="E32" s="14"/>
      <c r="F32" s="25"/>
      <c r="G32" s="14"/>
      <c r="H32" s="25"/>
      <c r="I32" s="14"/>
      <c r="J32" s="25"/>
      <c r="K32" s="14"/>
      <c r="L32" s="27"/>
    </row>
    <row r="33" spans="2:12" ht="15" customHeight="1" x14ac:dyDescent="0.15">
      <c r="B33" s="13" t="s">
        <v>6</v>
      </c>
      <c r="C33" s="14"/>
      <c r="D33" s="25"/>
      <c r="E33" s="14"/>
      <c r="F33" s="25"/>
      <c r="G33" s="14"/>
      <c r="H33" s="25"/>
      <c r="I33" s="14"/>
      <c r="J33" s="25"/>
      <c r="K33" s="14"/>
      <c r="L33" s="27"/>
    </row>
    <row r="34" spans="2:12" ht="15" customHeight="1" x14ac:dyDescent="0.15">
      <c r="B34" s="13" t="s">
        <v>7</v>
      </c>
      <c r="C34" s="14"/>
      <c r="D34" s="25"/>
      <c r="E34" s="14"/>
      <c r="F34" s="25"/>
      <c r="G34" s="14"/>
      <c r="H34" s="25"/>
      <c r="I34" s="14"/>
      <c r="J34" s="25"/>
      <c r="K34" s="14"/>
      <c r="L34" s="27"/>
    </row>
    <row r="35" spans="2:12" ht="15" customHeight="1" x14ac:dyDescent="0.15">
      <c r="B35" s="13" t="s">
        <v>8</v>
      </c>
      <c r="C35" s="14"/>
      <c r="D35" s="25"/>
      <c r="E35" s="14"/>
      <c r="F35" s="25"/>
      <c r="G35" s="14"/>
      <c r="H35" s="25"/>
      <c r="I35" s="14"/>
      <c r="J35" s="25"/>
      <c r="K35" s="14"/>
      <c r="L35" s="27"/>
    </row>
    <row r="36" spans="2:12" ht="15" customHeight="1" x14ac:dyDescent="0.15">
      <c r="B36" s="13" t="s">
        <v>9</v>
      </c>
      <c r="C36" s="14"/>
      <c r="D36" s="25"/>
      <c r="E36" s="14"/>
      <c r="F36" s="25"/>
      <c r="G36" s="14"/>
      <c r="H36" s="25"/>
      <c r="I36" s="14"/>
      <c r="J36" s="25"/>
      <c r="K36" s="14"/>
      <c r="L36" s="27"/>
    </row>
    <row r="37" spans="2:12" ht="15" customHeight="1" x14ac:dyDescent="0.15">
      <c r="B37" s="15" t="s">
        <v>10</v>
      </c>
      <c r="C37" s="16">
        <f>SUBTOTAL(109,March[Week 1])</f>
        <v>0</v>
      </c>
      <c r="D37" s="26">
        <f>SUBTOTAL(109,March[Overtime])</f>
        <v>0</v>
      </c>
      <c r="E37" s="16">
        <f>SUBTOTAL(109,March[Week 2])</f>
        <v>0</v>
      </c>
      <c r="F37" s="26">
        <f>SUBTOTAL(109,March[[Overtime ]])</f>
        <v>0</v>
      </c>
      <c r="G37" s="16">
        <f>SUBTOTAL(109,March[Week 3])</f>
        <v>0</v>
      </c>
      <c r="H37" s="26">
        <f>SUBTOTAL(109,March[[Overtime  ]])</f>
        <v>0</v>
      </c>
      <c r="I37" s="16">
        <f>SUBTOTAL(109,March[Week 4])</f>
        <v>0</v>
      </c>
      <c r="J37" s="26">
        <f>SUBTOTAL(109,March[[Overtime   ]])</f>
        <v>0</v>
      </c>
      <c r="K37" s="16">
        <f>SUBTOTAL(109,March[Week 5])</f>
        <v>0</v>
      </c>
      <c r="L37" s="28">
        <f>SUBTOTAL(109,March[[Overtime    ]])</f>
        <v>0</v>
      </c>
    </row>
    <row r="38" spans="2:12" ht="15" customHeight="1" x14ac:dyDescent="0.15">
      <c r="B38" s="17" t="s">
        <v>15</v>
      </c>
      <c r="C38" s="18">
        <f>SUM(March[[#Totals],[Week 1]],March[[#Totals],[Week 2]],March[[#Totals],[Week 3]],March[[#Totals],[Week 4]],March[[#Totals],[Week 5]])</f>
        <v>0</v>
      </c>
      <c r="D38" s="19" t="s">
        <v>40</v>
      </c>
      <c r="E38" s="19"/>
      <c r="F38" s="18">
        <f>SUM(March[[#Totals],[Overtime]],March[[#Totals],[Overtime ]],March[[#Totals],[Overtime  ]],March[[#Totals],[Overtime   ]],March[[#Totals],[Overtime    ]])</f>
        <v>0</v>
      </c>
    </row>
    <row r="39" spans="2:12" ht="9" customHeight="1" x14ac:dyDescent="0.15"/>
    <row r="40" spans="2:12" s="20" customFormat="1" ht="25" customHeight="1" x14ac:dyDescent="0.15">
      <c r="B40" s="11" t="s">
        <v>63</v>
      </c>
      <c r="C40" s="11"/>
      <c r="D40" s="11"/>
      <c r="E40" s="11"/>
      <c r="F40" s="11"/>
      <c r="G40" s="11"/>
      <c r="H40" s="11"/>
      <c r="I40" s="11"/>
      <c r="J40" s="11"/>
      <c r="K40" s="11"/>
      <c r="L40" s="11"/>
    </row>
    <row r="41" spans="2:12" ht="15" customHeight="1" x14ac:dyDescent="0.15">
      <c r="B41" s="22" t="s">
        <v>16</v>
      </c>
      <c r="C41" s="23" t="s">
        <v>34</v>
      </c>
      <c r="D41" s="23" t="s">
        <v>37</v>
      </c>
      <c r="E41" s="23" t="s">
        <v>50</v>
      </c>
      <c r="F41" s="23" t="s">
        <v>51</v>
      </c>
      <c r="G41" s="23" t="s">
        <v>54</v>
      </c>
      <c r="H41" s="23" t="s">
        <v>55</v>
      </c>
      <c r="I41" s="23" t="s">
        <v>57</v>
      </c>
      <c r="J41" s="23" t="s">
        <v>58</v>
      </c>
      <c r="K41" s="23" t="s">
        <v>60</v>
      </c>
      <c r="L41" s="24" t="s">
        <v>61</v>
      </c>
    </row>
    <row r="42" spans="2:12" ht="15" customHeight="1" x14ac:dyDescent="0.15">
      <c r="B42" s="13" t="s">
        <v>3</v>
      </c>
      <c r="C42" s="14"/>
      <c r="D42" s="25"/>
      <c r="E42" s="14"/>
      <c r="F42" s="25"/>
      <c r="G42" s="14"/>
      <c r="H42" s="25"/>
      <c r="I42" s="14"/>
      <c r="J42" s="25"/>
      <c r="K42" s="14"/>
      <c r="L42" s="27"/>
    </row>
    <row r="43" spans="2:12" ht="15" customHeight="1" x14ac:dyDescent="0.15">
      <c r="B43" s="13" t="s">
        <v>4</v>
      </c>
      <c r="C43" s="14"/>
      <c r="D43" s="25"/>
      <c r="E43" s="14"/>
      <c r="F43" s="25"/>
      <c r="G43" s="14"/>
      <c r="H43" s="25"/>
      <c r="I43" s="14"/>
      <c r="J43" s="25"/>
      <c r="K43" s="14"/>
      <c r="L43" s="27"/>
    </row>
    <row r="44" spans="2:12" ht="15" customHeight="1" x14ac:dyDescent="0.15">
      <c r="B44" s="13" t="s">
        <v>5</v>
      </c>
      <c r="C44" s="14"/>
      <c r="D44" s="25"/>
      <c r="E44" s="14"/>
      <c r="F44" s="25"/>
      <c r="G44" s="14"/>
      <c r="H44" s="25"/>
      <c r="I44" s="14"/>
      <c r="J44" s="25"/>
      <c r="K44" s="14"/>
      <c r="L44" s="27"/>
    </row>
    <row r="45" spans="2:12" ht="15" customHeight="1" x14ac:dyDescent="0.15">
      <c r="B45" s="13" t="s">
        <v>6</v>
      </c>
      <c r="C45" s="14"/>
      <c r="D45" s="25"/>
      <c r="E45" s="14"/>
      <c r="F45" s="25"/>
      <c r="G45" s="14"/>
      <c r="H45" s="25"/>
      <c r="I45" s="14"/>
      <c r="J45" s="25"/>
      <c r="K45" s="14"/>
      <c r="L45" s="27"/>
    </row>
    <row r="46" spans="2:12" ht="15" customHeight="1" x14ac:dyDescent="0.15">
      <c r="B46" s="13" t="s">
        <v>7</v>
      </c>
      <c r="C46" s="14"/>
      <c r="D46" s="25"/>
      <c r="E46" s="14"/>
      <c r="F46" s="25"/>
      <c r="G46" s="14"/>
      <c r="H46" s="25"/>
      <c r="I46" s="14"/>
      <c r="J46" s="25"/>
      <c r="K46" s="14"/>
      <c r="L46" s="27"/>
    </row>
    <row r="47" spans="2:12" ht="15" customHeight="1" x14ac:dyDescent="0.15">
      <c r="B47" s="13" t="s">
        <v>8</v>
      </c>
      <c r="C47" s="14"/>
      <c r="D47" s="25"/>
      <c r="E47" s="14"/>
      <c r="F47" s="25"/>
      <c r="G47" s="14"/>
      <c r="H47" s="25"/>
      <c r="I47" s="14"/>
      <c r="J47" s="25"/>
      <c r="K47" s="14"/>
      <c r="L47" s="27"/>
    </row>
    <row r="48" spans="2:12" ht="15" customHeight="1" x14ac:dyDescent="0.15">
      <c r="B48" s="13" t="s">
        <v>9</v>
      </c>
      <c r="C48" s="14"/>
      <c r="D48" s="25"/>
      <c r="E48" s="14"/>
      <c r="F48" s="25"/>
      <c r="G48" s="14"/>
      <c r="H48" s="25"/>
      <c r="I48" s="14"/>
      <c r="J48" s="25"/>
      <c r="K48" s="14"/>
      <c r="L48" s="27"/>
    </row>
    <row r="49" spans="2:12" ht="15" customHeight="1" x14ac:dyDescent="0.15">
      <c r="B49" s="15" t="s">
        <v>10</v>
      </c>
      <c r="C49" s="16">
        <f>SUBTOTAL(109,April[Week 1])</f>
        <v>0</v>
      </c>
      <c r="D49" s="26">
        <f>SUBTOTAL(109,April[Overtime])</f>
        <v>0</v>
      </c>
      <c r="E49" s="16">
        <f>SUBTOTAL(109,April[Week 2])</f>
        <v>0</v>
      </c>
      <c r="F49" s="26">
        <f>SUBTOTAL(109,April[[Overtime ]])</f>
        <v>0</v>
      </c>
      <c r="G49" s="16">
        <f>SUBTOTAL(109,April[Week 3])</f>
        <v>0</v>
      </c>
      <c r="H49" s="26">
        <f>SUBTOTAL(109,April[[Overtime  ]])</f>
        <v>0</v>
      </c>
      <c r="I49" s="16">
        <f>SUBTOTAL(109,April[Week 4])</f>
        <v>0</v>
      </c>
      <c r="J49" s="26">
        <f>SUBTOTAL(109,April[[Overtime   ]])</f>
        <v>0</v>
      </c>
      <c r="K49" s="16">
        <f>SUBTOTAL(109,April[Week 5])</f>
        <v>0</v>
      </c>
      <c r="L49" s="28">
        <f>SUBTOTAL(109,April[[Overtime    ]])</f>
        <v>0</v>
      </c>
    </row>
    <row r="50" spans="2:12" ht="15" customHeight="1" x14ac:dyDescent="0.15">
      <c r="B50" s="17" t="s">
        <v>17</v>
      </c>
      <c r="C50" s="18">
        <f>SUM(April[[#Totals],[Week 1]],April[[#Totals],[Week 2]],April[[#Totals],[Week 3]],April[[#Totals],[Week 4]],April[[#Totals],[Week 5]])</f>
        <v>0</v>
      </c>
      <c r="D50" s="19" t="s">
        <v>41</v>
      </c>
      <c r="E50" s="19"/>
      <c r="F50" s="18">
        <f>SUM(April[[#Totals],[Overtime]],April[[#Totals],[Overtime ]],April[[#Totals],[Overtime  ]],April[[#Totals],[Overtime   ]],April[[#Totals],[Overtime    ]])</f>
        <v>0</v>
      </c>
    </row>
    <row r="51" spans="2:12" ht="9" customHeight="1" x14ac:dyDescent="0.15"/>
    <row r="52" spans="2:12" ht="15" customHeight="1" x14ac:dyDescent="0.15">
      <c r="B52" s="22" t="s">
        <v>18</v>
      </c>
      <c r="C52" s="23" t="s">
        <v>34</v>
      </c>
      <c r="D52" s="23" t="s">
        <v>37</v>
      </c>
      <c r="E52" s="23" t="s">
        <v>50</v>
      </c>
      <c r="F52" s="23" t="s">
        <v>51</v>
      </c>
      <c r="G52" s="23" t="s">
        <v>54</v>
      </c>
      <c r="H52" s="23" t="s">
        <v>55</v>
      </c>
      <c r="I52" s="23" t="s">
        <v>57</v>
      </c>
      <c r="J52" s="23" t="s">
        <v>58</v>
      </c>
      <c r="K52" s="23" t="s">
        <v>60</v>
      </c>
      <c r="L52" s="24" t="s">
        <v>61</v>
      </c>
    </row>
    <row r="53" spans="2:12" ht="15" customHeight="1" x14ac:dyDescent="0.15">
      <c r="B53" s="13" t="s">
        <v>3</v>
      </c>
      <c r="C53" s="14"/>
      <c r="D53" s="25"/>
      <c r="E53" s="14"/>
      <c r="F53" s="25"/>
      <c r="G53" s="14"/>
      <c r="H53" s="25"/>
      <c r="I53" s="14"/>
      <c r="J53" s="25"/>
      <c r="K53" s="14"/>
      <c r="L53" s="27"/>
    </row>
    <row r="54" spans="2:12" ht="15" customHeight="1" x14ac:dyDescent="0.15">
      <c r="B54" s="13" t="s">
        <v>4</v>
      </c>
      <c r="C54" s="14"/>
      <c r="D54" s="25"/>
      <c r="E54" s="14"/>
      <c r="F54" s="25"/>
      <c r="G54" s="14"/>
      <c r="H54" s="25"/>
      <c r="I54" s="14"/>
      <c r="J54" s="25"/>
      <c r="K54" s="14"/>
      <c r="L54" s="27"/>
    </row>
    <row r="55" spans="2:12" ht="15" customHeight="1" x14ac:dyDescent="0.15">
      <c r="B55" s="13" t="s">
        <v>5</v>
      </c>
      <c r="C55" s="14"/>
      <c r="D55" s="25"/>
      <c r="E55" s="14"/>
      <c r="F55" s="25"/>
      <c r="G55" s="14"/>
      <c r="H55" s="25"/>
      <c r="I55" s="14"/>
      <c r="J55" s="25"/>
      <c r="K55" s="14"/>
      <c r="L55" s="27"/>
    </row>
    <row r="56" spans="2:12" ht="15" customHeight="1" x14ac:dyDescent="0.15">
      <c r="B56" s="13" t="s">
        <v>6</v>
      </c>
      <c r="C56" s="14"/>
      <c r="D56" s="25"/>
      <c r="E56" s="14"/>
      <c r="F56" s="25"/>
      <c r="G56" s="14"/>
      <c r="H56" s="25"/>
      <c r="I56" s="14"/>
      <c r="J56" s="25"/>
      <c r="K56" s="14"/>
      <c r="L56" s="27"/>
    </row>
    <row r="57" spans="2:12" ht="15" customHeight="1" x14ac:dyDescent="0.15">
      <c r="B57" s="13" t="s">
        <v>7</v>
      </c>
      <c r="C57" s="14"/>
      <c r="D57" s="25"/>
      <c r="E57" s="14"/>
      <c r="F57" s="25"/>
      <c r="G57" s="14"/>
      <c r="H57" s="25"/>
      <c r="I57" s="14"/>
      <c r="J57" s="25"/>
      <c r="K57" s="14"/>
      <c r="L57" s="27"/>
    </row>
    <row r="58" spans="2:12" ht="15" customHeight="1" x14ac:dyDescent="0.15">
      <c r="B58" s="13" t="s">
        <v>8</v>
      </c>
      <c r="C58" s="14"/>
      <c r="D58" s="25"/>
      <c r="E58" s="14"/>
      <c r="F58" s="25"/>
      <c r="G58" s="14"/>
      <c r="H58" s="25"/>
      <c r="I58" s="14"/>
      <c r="J58" s="25"/>
      <c r="K58" s="14"/>
      <c r="L58" s="27"/>
    </row>
    <row r="59" spans="2:12" ht="15" customHeight="1" x14ac:dyDescent="0.15">
      <c r="B59" s="13" t="s">
        <v>9</v>
      </c>
      <c r="C59" s="14"/>
      <c r="D59" s="25"/>
      <c r="E59" s="14"/>
      <c r="F59" s="25"/>
      <c r="G59" s="14"/>
      <c r="H59" s="25"/>
      <c r="I59" s="14"/>
      <c r="J59" s="25"/>
      <c r="K59" s="14"/>
      <c r="L59" s="27"/>
    </row>
    <row r="60" spans="2:12" ht="15" customHeight="1" x14ac:dyDescent="0.15">
      <c r="B60" s="15" t="s">
        <v>10</v>
      </c>
      <c r="C60" s="16">
        <f>SUBTOTAL(109,May[Week 1])</f>
        <v>0</v>
      </c>
      <c r="D60" s="26">
        <f>SUBTOTAL(109,May[Overtime])</f>
        <v>0</v>
      </c>
      <c r="E60" s="16">
        <f>SUBTOTAL(109,May[Week 2])</f>
        <v>0</v>
      </c>
      <c r="F60" s="26">
        <f>SUBTOTAL(109,May[[Overtime ]])</f>
        <v>0</v>
      </c>
      <c r="G60" s="16">
        <f>SUBTOTAL(109,May[Week 3])</f>
        <v>0</v>
      </c>
      <c r="H60" s="26">
        <f>SUBTOTAL(109,May[[Overtime  ]])</f>
        <v>0</v>
      </c>
      <c r="I60" s="16">
        <f>SUBTOTAL(109,May[Week 4])</f>
        <v>0</v>
      </c>
      <c r="J60" s="26">
        <f>SUBTOTAL(109,May[[Overtime   ]])</f>
        <v>0</v>
      </c>
      <c r="K60" s="16">
        <f>SUBTOTAL(109,May[Week 5])</f>
        <v>0</v>
      </c>
      <c r="L60" s="28">
        <f>SUBTOTAL(109,May[[Overtime    ]])</f>
        <v>0</v>
      </c>
    </row>
    <row r="61" spans="2:12" ht="15" customHeight="1" x14ac:dyDescent="0.15">
      <c r="B61" s="17" t="s">
        <v>19</v>
      </c>
      <c r="C61" s="18">
        <f>SUM(May[[#Totals],[Week 1]],May[[#Totals],[Week 2]],May[[#Totals],[Week 3]],May[[#Totals],[Week 4]],May[[#Totals],[Week 5]])</f>
        <v>0</v>
      </c>
      <c r="D61" s="19" t="s">
        <v>42</v>
      </c>
      <c r="E61" s="19"/>
      <c r="F61" s="18">
        <f>SUM(May[[#Totals],[Overtime]],May[[#Totals],[Overtime ]],May[[#Totals],[Overtime  ]],May[[#Totals],[Overtime   ]],May[[#Totals],[Overtime    ]])</f>
        <v>0</v>
      </c>
    </row>
    <row r="62" spans="2:12" ht="9" customHeight="1" x14ac:dyDescent="0.15"/>
    <row r="63" spans="2:12" ht="15" customHeight="1" x14ac:dyDescent="0.15">
      <c r="B63" s="22" t="s">
        <v>20</v>
      </c>
      <c r="C63" s="23" t="s">
        <v>34</v>
      </c>
      <c r="D63" s="23" t="s">
        <v>37</v>
      </c>
      <c r="E63" s="23" t="s">
        <v>50</v>
      </c>
      <c r="F63" s="23" t="s">
        <v>51</v>
      </c>
      <c r="G63" s="23" t="s">
        <v>54</v>
      </c>
      <c r="H63" s="23" t="s">
        <v>55</v>
      </c>
      <c r="I63" s="23" t="s">
        <v>57</v>
      </c>
      <c r="J63" s="23" t="s">
        <v>58</v>
      </c>
      <c r="K63" s="23" t="s">
        <v>60</v>
      </c>
      <c r="L63" s="24" t="s">
        <v>61</v>
      </c>
    </row>
    <row r="64" spans="2:12" ht="15" customHeight="1" x14ac:dyDescent="0.15">
      <c r="B64" s="13" t="s">
        <v>3</v>
      </c>
      <c r="C64" s="14"/>
      <c r="D64" s="25"/>
      <c r="E64" s="14"/>
      <c r="F64" s="25"/>
      <c r="G64" s="14"/>
      <c r="H64" s="25"/>
      <c r="I64" s="14"/>
      <c r="J64" s="25"/>
      <c r="K64" s="14"/>
      <c r="L64" s="27"/>
    </row>
    <row r="65" spans="2:12" ht="15" customHeight="1" x14ac:dyDescent="0.15">
      <c r="B65" s="13" t="s">
        <v>4</v>
      </c>
      <c r="C65" s="14"/>
      <c r="D65" s="25"/>
      <c r="E65" s="14"/>
      <c r="F65" s="25"/>
      <c r="G65" s="14"/>
      <c r="H65" s="25"/>
      <c r="I65" s="14"/>
      <c r="J65" s="25"/>
      <c r="K65" s="14"/>
      <c r="L65" s="27"/>
    </row>
    <row r="66" spans="2:12" ht="15" customHeight="1" x14ac:dyDescent="0.15">
      <c r="B66" s="13" t="s">
        <v>5</v>
      </c>
      <c r="C66" s="14"/>
      <c r="D66" s="25"/>
      <c r="E66" s="14"/>
      <c r="F66" s="25"/>
      <c r="G66" s="14"/>
      <c r="H66" s="25"/>
      <c r="I66" s="14"/>
      <c r="J66" s="25"/>
      <c r="K66" s="14"/>
      <c r="L66" s="27"/>
    </row>
    <row r="67" spans="2:12" ht="15" customHeight="1" x14ac:dyDescent="0.15">
      <c r="B67" s="13" t="s">
        <v>6</v>
      </c>
      <c r="C67" s="14"/>
      <c r="D67" s="25"/>
      <c r="E67" s="14"/>
      <c r="F67" s="25"/>
      <c r="G67" s="14"/>
      <c r="H67" s="25"/>
      <c r="I67" s="14"/>
      <c r="J67" s="25"/>
      <c r="K67" s="14"/>
      <c r="L67" s="27"/>
    </row>
    <row r="68" spans="2:12" ht="15" customHeight="1" x14ac:dyDescent="0.15">
      <c r="B68" s="13" t="s">
        <v>7</v>
      </c>
      <c r="C68" s="14"/>
      <c r="D68" s="25"/>
      <c r="E68" s="14"/>
      <c r="F68" s="25"/>
      <c r="G68" s="14"/>
      <c r="H68" s="25"/>
      <c r="I68" s="14"/>
      <c r="J68" s="25"/>
      <c r="K68" s="14"/>
      <c r="L68" s="27"/>
    </row>
    <row r="69" spans="2:12" ht="15" customHeight="1" x14ac:dyDescent="0.15">
      <c r="B69" s="13" t="s">
        <v>8</v>
      </c>
      <c r="C69" s="14"/>
      <c r="D69" s="25"/>
      <c r="E69" s="14"/>
      <c r="F69" s="25"/>
      <c r="G69" s="14"/>
      <c r="H69" s="25"/>
      <c r="I69" s="14"/>
      <c r="J69" s="25"/>
      <c r="K69" s="14"/>
      <c r="L69" s="27"/>
    </row>
    <row r="70" spans="2:12" ht="15" customHeight="1" x14ac:dyDescent="0.15">
      <c r="B70" s="13" t="s">
        <v>9</v>
      </c>
      <c r="C70" s="14"/>
      <c r="D70" s="25"/>
      <c r="E70" s="14"/>
      <c r="F70" s="25"/>
      <c r="G70" s="14"/>
      <c r="H70" s="25"/>
      <c r="I70" s="14"/>
      <c r="J70" s="25"/>
      <c r="K70" s="14"/>
      <c r="L70" s="27"/>
    </row>
    <row r="71" spans="2:12" ht="15" customHeight="1" x14ac:dyDescent="0.15">
      <c r="B71" s="15" t="s">
        <v>10</v>
      </c>
      <c r="C71" s="16">
        <f>SUBTOTAL(109,June[Week 1])</f>
        <v>0</v>
      </c>
      <c r="D71" s="26">
        <f>SUBTOTAL(109,June[Overtime])</f>
        <v>0</v>
      </c>
      <c r="E71" s="16">
        <f>SUBTOTAL(109,June[Week 2])</f>
        <v>0</v>
      </c>
      <c r="F71" s="26">
        <f>SUBTOTAL(109,June[[Overtime ]])</f>
        <v>0</v>
      </c>
      <c r="G71" s="16">
        <f>SUBTOTAL(109,June[Week 3])</f>
        <v>0</v>
      </c>
      <c r="H71" s="26">
        <f>SUBTOTAL(109,June[[Overtime  ]])</f>
        <v>0</v>
      </c>
      <c r="I71" s="16">
        <f>SUBTOTAL(109,June[Week 4])</f>
        <v>0</v>
      </c>
      <c r="J71" s="26">
        <f>SUBTOTAL(109,June[[Overtime   ]])</f>
        <v>0</v>
      </c>
      <c r="K71" s="16">
        <f>SUBTOTAL(109,June[Week 5])</f>
        <v>0</v>
      </c>
      <c r="L71" s="28">
        <f>SUBTOTAL(109,June[[Overtime    ]])</f>
        <v>0</v>
      </c>
    </row>
    <row r="72" spans="2:12" ht="15" customHeight="1" x14ac:dyDescent="0.15">
      <c r="B72" s="17" t="s">
        <v>21</v>
      </c>
      <c r="C72" s="18">
        <f>SUM(June[[#Totals],[Week 1]],June[[#Totals],[Week 2]],June[[#Totals],[Week 3]],June[[#Totals],[Week 4]],June[[#Totals],[Week 5]])</f>
        <v>0</v>
      </c>
      <c r="D72" s="19" t="s">
        <v>43</v>
      </c>
      <c r="E72" s="19"/>
      <c r="F72" s="18">
        <f>SUM(June[[#Totals],[Overtime]],June[[#Totals],[Overtime ]],June[[#Totals],[Overtime  ]],June[[#Totals],[Overtime   ]],June[[#Totals],[Overtime    ]])</f>
        <v>0</v>
      </c>
    </row>
    <row r="73" spans="2:12" ht="9" customHeight="1" x14ac:dyDescent="0.15">
      <c r="B73" s="10"/>
      <c r="C73" s="10"/>
    </row>
    <row r="74" spans="2:12" s="12" customFormat="1" ht="25" customHeight="1" x14ac:dyDescent="0.15">
      <c r="B74" s="11" t="s">
        <v>64</v>
      </c>
      <c r="C74" s="21"/>
      <c r="D74" s="21"/>
      <c r="E74" s="21"/>
      <c r="F74" s="21"/>
      <c r="G74" s="21"/>
      <c r="H74" s="21"/>
      <c r="I74" s="21"/>
      <c r="J74" s="21"/>
      <c r="K74" s="21"/>
      <c r="L74" s="21"/>
    </row>
    <row r="75" spans="2:12" ht="15" customHeight="1" x14ac:dyDescent="0.15">
      <c r="B75" s="22" t="s">
        <v>22</v>
      </c>
      <c r="C75" s="23" t="s">
        <v>34</v>
      </c>
      <c r="D75" s="23" t="s">
        <v>37</v>
      </c>
      <c r="E75" s="23" t="s">
        <v>50</v>
      </c>
      <c r="F75" s="23" t="s">
        <v>51</v>
      </c>
      <c r="G75" s="23" t="s">
        <v>54</v>
      </c>
      <c r="H75" s="23" t="s">
        <v>55</v>
      </c>
      <c r="I75" s="23" t="s">
        <v>57</v>
      </c>
      <c r="J75" s="23" t="s">
        <v>58</v>
      </c>
      <c r="K75" s="23" t="s">
        <v>60</v>
      </c>
      <c r="L75" s="24" t="s">
        <v>61</v>
      </c>
    </row>
    <row r="76" spans="2:12" ht="15" customHeight="1" x14ac:dyDescent="0.15">
      <c r="B76" s="13" t="s">
        <v>3</v>
      </c>
      <c r="C76" s="14"/>
      <c r="D76" s="25"/>
      <c r="E76" s="14"/>
      <c r="F76" s="25"/>
      <c r="G76" s="14"/>
      <c r="H76" s="25"/>
      <c r="I76" s="14"/>
      <c r="J76" s="25"/>
      <c r="K76" s="14"/>
      <c r="L76" s="27"/>
    </row>
    <row r="77" spans="2:12" ht="15" customHeight="1" x14ac:dyDescent="0.15">
      <c r="B77" s="13" t="s">
        <v>4</v>
      </c>
      <c r="C77" s="14"/>
      <c r="D77" s="25"/>
      <c r="E77" s="14"/>
      <c r="F77" s="25"/>
      <c r="G77" s="14"/>
      <c r="H77" s="25"/>
      <c r="I77" s="14"/>
      <c r="J77" s="25"/>
      <c r="K77" s="14"/>
      <c r="L77" s="27"/>
    </row>
    <row r="78" spans="2:12" ht="15" customHeight="1" x14ac:dyDescent="0.15">
      <c r="B78" s="13" t="s">
        <v>5</v>
      </c>
      <c r="C78" s="14"/>
      <c r="D78" s="25"/>
      <c r="E78" s="14"/>
      <c r="F78" s="25"/>
      <c r="G78" s="14"/>
      <c r="H78" s="25"/>
      <c r="I78" s="14"/>
      <c r="J78" s="25"/>
      <c r="K78" s="14"/>
      <c r="L78" s="27"/>
    </row>
    <row r="79" spans="2:12" ht="15" customHeight="1" x14ac:dyDescent="0.15">
      <c r="B79" s="13" t="s">
        <v>6</v>
      </c>
      <c r="C79" s="14"/>
      <c r="D79" s="25"/>
      <c r="E79" s="14"/>
      <c r="F79" s="25"/>
      <c r="G79" s="14"/>
      <c r="H79" s="25"/>
      <c r="I79" s="14"/>
      <c r="J79" s="25"/>
      <c r="K79" s="14"/>
      <c r="L79" s="27"/>
    </row>
    <row r="80" spans="2:12" ht="15" customHeight="1" x14ac:dyDescent="0.15">
      <c r="B80" s="13" t="s">
        <v>7</v>
      </c>
      <c r="C80" s="14"/>
      <c r="D80" s="25"/>
      <c r="E80" s="14"/>
      <c r="F80" s="25"/>
      <c r="G80" s="14"/>
      <c r="H80" s="25"/>
      <c r="I80" s="14"/>
      <c r="J80" s="25"/>
      <c r="K80" s="14"/>
      <c r="L80" s="27"/>
    </row>
    <row r="81" spans="2:12" ht="15" customHeight="1" x14ac:dyDescent="0.15">
      <c r="B81" s="13" t="s">
        <v>8</v>
      </c>
      <c r="C81" s="14"/>
      <c r="D81" s="25"/>
      <c r="E81" s="14"/>
      <c r="F81" s="25"/>
      <c r="G81" s="14"/>
      <c r="H81" s="25"/>
      <c r="I81" s="14"/>
      <c r="J81" s="25"/>
      <c r="K81" s="14"/>
      <c r="L81" s="27"/>
    </row>
    <row r="82" spans="2:12" ht="15" customHeight="1" x14ac:dyDescent="0.15">
      <c r="B82" s="13" t="s">
        <v>9</v>
      </c>
      <c r="C82" s="14"/>
      <c r="D82" s="25"/>
      <c r="E82" s="14"/>
      <c r="F82" s="25"/>
      <c r="G82" s="14"/>
      <c r="H82" s="25"/>
      <c r="I82" s="14"/>
      <c r="J82" s="25"/>
      <c r="K82" s="14"/>
      <c r="L82" s="27"/>
    </row>
    <row r="83" spans="2:12" ht="15" customHeight="1" x14ac:dyDescent="0.15">
      <c r="B83" s="15" t="s">
        <v>10</v>
      </c>
      <c r="C83" s="16">
        <f>SUBTOTAL(109,July[Week 1])</f>
        <v>0</v>
      </c>
      <c r="D83" s="26">
        <f>SUBTOTAL(109,July[Overtime])</f>
        <v>0</v>
      </c>
      <c r="E83" s="16">
        <f>SUBTOTAL(109,July[Week 2])</f>
        <v>0</v>
      </c>
      <c r="F83" s="26">
        <f>SUBTOTAL(109,July[[Overtime ]])</f>
        <v>0</v>
      </c>
      <c r="G83" s="16">
        <f>SUBTOTAL(109,July[Week 3])</f>
        <v>0</v>
      </c>
      <c r="H83" s="26">
        <f>SUBTOTAL(109,July[[Overtime  ]])</f>
        <v>0</v>
      </c>
      <c r="I83" s="16">
        <f>SUBTOTAL(109,July[Week 4])</f>
        <v>0</v>
      </c>
      <c r="J83" s="26">
        <f>SUBTOTAL(109,July[[Overtime   ]])</f>
        <v>0</v>
      </c>
      <c r="K83" s="16">
        <f>SUBTOTAL(109,July[Week 5])</f>
        <v>0</v>
      </c>
      <c r="L83" s="28">
        <f>SUBTOTAL(109,July[[Overtime    ]])</f>
        <v>0</v>
      </c>
    </row>
    <row r="84" spans="2:12" ht="15" customHeight="1" x14ac:dyDescent="0.15">
      <c r="B84" s="17" t="s">
        <v>23</v>
      </c>
      <c r="C84" s="18">
        <f>SUM(July[[#Totals],[Week 1]],July[[#Totals],[Week 2]],July[[#Totals],[Week 3]],July[[#Totals],[Week 4]],July[[#Totals],[Week 5]])</f>
        <v>0</v>
      </c>
      <c r="D84" s="19" t="s">
        <v>44</v>
      </c>
      <c r="E84" s="19"/>
      <c r="F84" s="18">
        <f>SUM(July[[#Totals],[Overtime]],July[[#Totals],[Overtime ]],July[[#Totals],[Overtime  ]],July[[#Totals],[Overtime   ]],July[[#Totals],[Overtime    ]])</f>
        <v>0</v>
      </c>
    </row>
    <row r="85" spans="2:12" ht="9" customHeight="1" x14ac:dyDescent="0.15"/>
    <row r="86" spans="2:12" ht="15" customHeight="1" x14ac:dyDescent="0.15">
      <c r="B86" s="22" t="s">
        <v>24</v>
      </c>
      <c r="C86" s="23" t="s">
        <v>34</v>
      </c>
      <c r="D86" s="23" t="s">
        <v>37</v>
      </c>
      <c r="E86" s="23" t="s">
        <v>50</v>
      </c>
      <c r="F86" s="23" t="s">
        <v>51</v>
      </c>
      <c r="G86" s="23" t="s">
        <v>54</v>
      </c>
      <c r="H86" s="23" t="s">
        <v>55</v>
      </c>
      <c r="I86" s="23" t="s">
        <v>57</v>
      </c>
      <c r="J86" s="23" t="s">
        <v>58</v>
      </c>
      <c r="K86" s="23" t="s">
        <v>60</v>
      </c>
      <c r="L86" s="24" t="s">
        <v>61</v>
      </c>
    </row>
    <row r="87" spans="2:12" ht="15" customHeight="1" x14ac:dyDescent="0.15">
      <c r="B87" s="13" t="s">
        <v>3</v>
      </c>
      <c r="C87" s="14"/>
      <c r="D87" s="25"/>
      <c r="E87" s="14"/>
      <c r="F87" s="25"/>
      <c r="G87" s="14"/>
      <c r="H87" s="25"/>
      <c r="I87" s="14"/>
      <c r="J87" s="25"/>
      <c r="K87" s="14"/>
      <c r="L87" s="27"/>
    </row>
    <row r="88" spans="2:12" ht="15" customHeight="1" x14ac:dyDescent="0.15">
      <c r="B88" s="13" t="s">
        <v>4</v>
      </c>
      <c r="C88" s="14"/>
      <c r="D88" s="25"/>
      <c r="E88" s="14"/>
      <c r="F88" s="25"/>
      <c r="G88" s="14"/>
      <c r="H88" s="25"/>
      <c r="I88" s="14"/>
      <c r="J88" s="25"/>
      <c r="K88" s="14"/>
      <c r="L88" s="27"/>
    </row>
    <row r="89" spans="2:12" ht="15" customHeight="1" x14ac:dyDescent="0.15">
      <c r="B89" s="13" t="s">
        <v>5</v>
      </c>
      <c r="C89" s="14"/>
      <c r="D89" s="25"/>
      <c r="E89" s="14"/>
      <c r="F89" s="25"/>
      <c r="G89" s="14"/>
      <c r="H89" s="25"/>
      <c r="I89" s="14"/>
      <c r="J89" s="25"/>
      <c r="K89" s="14"/>
      <c r="L89" s="27"/>
    </row>
    <row r="90" spans="2:12" ht="15" customHeight="1" x14ac:dyDescent="0.15">
      <c r="B90" s="13" t="s">
        <v>6</v>
      </c>
      <c r="C90" s="14"/>
      <c r="D90" s="25"/>
      <c r="E90" s="14"/>
      <c r="F90" s="25"/>
      <c r="G90" s="14"/>
      <c r="H90" s="25"/>
      <c r="I90" s="14"/>
      <c r="J90" s="25"/>
      <c r="K90" s="14"/>
      <c r="L90" s="27"/>
    </row>
    <row r="91" spans="2:12" ht="15" customHeight="1" x14ac:dyDescent="0.15">
      <c r="B91" s="13" t="s">
        <v>7</v>
      </c>
      <c r="C91" s="14"/>
      <c r="D91" s="25"/>
      <c r="E91" s="14"/>
      <c r="F91" s="25"/>
      <c r="G91" s="14"/>
      <c r="H91" s="25"/>
      <c r="I91" s="14"/>
      <c r="J91" s="25"/>
      <c r="K91" s="14"/>
      <c r="L91" s="27"/>
    </row>
    <row r="92" spans="2:12" ht="15" customHeight="1" x14ac:dyDescent="0.15">
      <c r="B92" s="13" t="s">
        <v>8</v>
      </c>
      <c r="C92" s="14"/>
      <c r="D92" s="25"/>
      <c r="E92" s="14"/>
      <c r="F92" s="25"/>
      <c r="G92" s="14"/>
      <c r="H92" s="25"/>
      <c r="I92" s="14"/>
      <c r="J92" s="25"/>
      <c r="K92" s="14"/>
      <c r="L92" s="27"/>
    </row>
    <row r="93" spans="2:12" ht="15" customHeight="1" x14ac:dyDescent="0.15">
      <c r="B93" s="13" t="s">
        <v>9</v>
      </c>
      <c r="C93" s="14"/>
      <c r="D93" s="25"/>
      <c r="E93" s="14"/>
      <c r="F93" s="25"/>
      <c r="G93" s="14"/>
      <c r="H93" s="25"/>
      <c r="I93" s="14"/>
      <c r="J93" s="25"/>
      <c r="K93" s="14"/>
      <c r="L93" s="27"/>
    </row>
    <row r="94" spans="2:12" ht="15" customHeight="1" x14ac:dyDescent="0.15">
      <c r="B94" s="15" t="s">
        <v>10</v>
      </c>
      <c r="C94" s="16">
        <f>SUBTOTAL(109,August[Week 1])</f>
        <v>0</v>
      </c>
      <c r="D94" s="26">
        <f>SUBTOTAL(109,August[Overtime])</f>
        <v>0</v>
      </c>
      <c r="E94" s="16">
        <f>SUBTOTAL(109,August[Week 2])</f>
        <v>0</v>
      </c>
      <c r="F94" s="26">
        <f>SUBTOTAL(109,August[[Overtime ]])</f>
        <v>0</v>
      </c>
      <c r="G94" s="16">
        <f>SUBTOTAL(109,August[Week 3])</f>
        <v>0</v>
      </c>
      <c r="H94" s="26">
        <f>SUBTOTAL(109,August[[Overtime  ]])</f>
        <v>0</v>
      </c>
      <c r="I94" s="16">
        <f>SUBTOTAL(109,August[Week 4])</f>
        <v>0</v>
      </c>
      <c r="J94" s="26">
        <f>SUBTOTAL(109,August[[Overtime   ]])</f>
        <v>0</v>
      </c>
      <c r="K94" s="16">
        <f>SUBTOTAL(109,August[Week 5])</f>
        <v>0</v>
      </c>
      <c r="L94" s="28">
        <f>SUBTOTAL(109,August[[Overtime    ]])</f>
        <v>0</v>
      </c>
    </row>
    <row r="95" spans="2:12" ht="15" customHeight="1" x14ac:dyDescent="0.15">
      <c r="B95" s="17" t="s">
        <v>25</v>
      </c>
      <c r="C95" s="18">
        <f>SUM(August[[#Totals],[Week 1]],August[[#Totals],[Week 2]],August[[#Totals],[Week 3]],August[[#Totals],[Week 4]],August[[#Totals],[Week 5]])</f>
        <v>0</v>
      </c>
      <c r="D95" s="19" t="s">
        <v>45</v>
      </c>
      <c r="E95" s="19"/>
      <c r="F95" s="18">
        <f>SUM(August[[#Totals],[Overtime]],August[[#Totals],[Overtime ]],August[[#Totals],[Overtime  ]],August[[#Totals],[Overtime   ]],August[[#Totals],[Overtime    ]])</f>
        <v>0</v>
      </c>
    </row>
    <row r="96" spans="2:12" ht="9" customHeight="1" x14ac:dyDescent="0.15"/>
    <row r="97" spans="2:12" ht="15" customHeight="1" x14ac:dyDescent="0.15">
      <c r="B97" s="22" t="s">
        <v>26</v>
      </c>
      <c r="C97" s="23" t="s">
        <v>34</v>
      </c>
      <c r="D97" s="23" t="s">
        <v>37</v>
      </c>
      <c r="E97" s="23" t="s">
        <v>50</v>
      </c>
      <c r="F97" s="23" t="s">
        <v>51</v>
      </c>
      <c r="G97" s="23" t="s">
        <v>54</v>
      </c>
      <c r="H97" s="23" t="s">
        <v>55</v>
      </c>
      <c r="I97" s="23" t="s">
        <v>57</v>
      </c>
      <c r="J97" s="23" t="s">
        <v>58</v>
      </c>
      <c r="K97" s="23" t="s">
        <v>60</v>
      </c>
      <c r="L97" s="24" t="s">
        <v>61</v>
      </c>
    </row>
    <row r="98" spans="2:12" ht="15" customHeight="1" x14ac:dyDescent="0.15">
      <c r="B98" s="13" t="s">
        <v>3</v>
      </c>
      <c r="C98" s="14"/>
      <c r="D98" s="25"/>
      <c r="E98" s="14"/>
      <c r="F98" s="25"/>
      <c r="G98" s="14"/>
      <c r="H98" s="25"/>
      <c r="I98" s="14"/>
      <c r="J98" s="25"/>
      <c r="K98" s="14"/>
      <c r="L98" s="27"/>
    </row>
    <row r="99" spans="2:12" ht="15" customHeight="1" x14ac:dyDescent="0.15">
      <c r="B99" s="13" t="s">
        <v>4</v>
      </c>
      <c r="C99" s="14"/>
      <c r="D99" s="25"/>
      <c r="E99" s="14"/>
      <c r="F99" s="25"/>
      <c r="G99" s="14"/>
      <c r="H99" s="25"/>
      <c r="I99" s="14"/>
      <c r="J99" s="25"/>
      <c r="K99" s="14"/>
      <c r="L99" s="27"/>
    </row>
    <row r="100" spans="2:12" ht="15" customHeight="1" x14ac:dyDescent="0.15">
      <c r="B100" s="13" t="s">
        <v>5</v>
      </c>
      <c r="C100" s="14"/>
      <c r="D100" s="25"/>
      <c r="E100" s="14"/>
      <c r="F100" s="25"/>
      <c r="G100" s="14"/>
      <c r="H100" s="25"/>
      <c r="I100" s="14"/>
      <c r="J100" s="25"/>
      <c r="K100" s="14"/>
      <c r="L100" s="27"/>
    </row>
    <row r="101" spans="2:12" ht="15" customHeight="1" x14ac:dyDescent="0.15">
      <c r="B101" s="13" t="s">
        <v>6</v>
      </c>
      <c r="C101" s="14"/>
      <c r="D101" s="25"/>
      <c r="E101" s="14"/>
      <c r="F101" s="25"/>
      <c r="G101" s="14"/>
      <c r="H101" s="25"/>
      <c r="I101" s="14"/>
      <c r="J101" s="25"/>
      <c r="K101" s="14"/>
      <c r="L101" s="27"/>
    </row>
    <row r="102" spans="2:12" ht="15" customHeight="1" x14ac:dyDescent="0.15">
      <c r="B102" s="13" t="s">
        <v>7</v>
      </c>
      <c r="C102" s="14"/>
      <c r="D102" s="25"/>
      <c r="E102" s="14"/>
      <c r="F102" s="25"/>
      <c r="G102" s="14"/>
      <c r="H102" s="25"/>
      <c r="I102" s="14"/>
      <c r="J102" s="25"/>
      <c r="K102" s="14"/>
      <c r="L102" s="27"/>
    </row>
    <row r="103" spans="2:12" ht="15" customHeight="1" x14ac:dyDescent="0.15">
      <c r="B103" s="13" t="s">
        <v>8</v>
      </c>
      <c r="C103" s="14"/>
      <c r="D103" s="25"/>
      <c r="E103" s="14"/>
      <c r="F103" s="25"/>
      <c r="G103" s="14"/>
      <c r="H103" s="25"/>
      <c r="I103" s="14"/>
      <c r="J103" s="25"/>
      <c r="K103" s="14"/>
      <c r="L103" s="27"/>
    </row>
    <row r="104" spans="2:12" ht="15" customHeight="1" x14ac:dyDescent="0.15">
      <c r="B104" s="13" t="s">
        <v>9</v>
      </c>
      <c r="C104" s="14"/>
      <c r="D104" s="25"/>
      <c r="E104" s="14"/>
      <c r="F104" s="25"/>
      <c r="G104" s="14"/>
      <c r="H104" s="25"/>
      <c r="I104" s="14"/>
      <c r="J104" s="25"/>
      <c r="K104" s="14"/>
      <c r="L104" s="27"/>
    </row>
    <row r="105" spans="2:12" ht="15" customHeight="1" x14ac:dyDescent="0.15">
      <c r="B105" s="15" t="s">
        <v>10</v>
      </c>
      <c r="C105" s="16">
        <f>SUBTOTAL(109,September[Week 1])</f>
        <v>0</v>
      </c>
      <c r="D105" s="26">
        <f>SUBTOTAL(109,September[Overtime])</f>
        <v>0</v>
      </c>
      <c r="E105" s="16">
        <f>SUBTOTAL(109,September[Week 2])</f>
        <v>0</v>
      </c>
      <c r="F105" s="26">
        <f>SUBTOTAL(109,September[[Overtime ]])</f>
        <v>0</v>
      </c>
      <c r="G105" s="16">
        <f>SUBTOTAL(109,September[Week 3])</f>
        <v>0</v>
      </c>
      <c r="H105" s="26">
        <f>SUBTOTAL(109,September[[Overtime  ]])</f>
        <v>0</v>
      </c>
      <c r="I105" s="16">
        <f>SUBTOTAL(109,September[Week 4])</f>
        <v>0</v>
      </c>
      <c r="J105" s="26">
        <f>SUBTOTAL(109,September[[Overtime   ]])</f>
        <v>0</v>
      </c>
      <c r="K105" s="16">
        <f>SUBTOTAL(109,September[Week 5])</f>
        <v>0</v>
      </c>
      <c r="L105" s="28">
        <f>SUBTOTAL(109,September[[Overtime    ]])</f>
        <v>0</v>
      </c>
    </row>
    <row r="106" spans="2:12" ht="15" customHeight="1" x14ac:dyDescent="0.15">
      <c r="B106" s="17" t="s">
        <v>27</v>
      </c>
      <c r="C106" s="18">
        <f>SUM(September[[#Totals],[Week 1]],September[[#Totals],[Week 2]],September[[#Totals],[Week 3]],September[[#Totals],[Week 4]],September[[#Totals],[Week 5]])</f>
        <v>0</v>
      </c>
      <c r="D106" s="19" t="s">
        <v>46</v>
      </c>
      <c r="E106" s="19"/>
      <c r="F106" s="18">
        <f>SUM(September[[#Totals],[Overtime]],September[[#Totals],[Overtime ]],September[[#Totals],[Overtime  ]],September[[#Totals],[Overtime   ]],September[[#Totals],[Overtime    ]])</f>
        <v>0</v>
      </c>
    </row>
    <row r="107" spans="2:12" ht="9" customHeight="1" x14ac:dyDescent="0.15">
      <c r="B107" s="20"/>
    </row>
    <row r="108" spans="2:12" s="20" customFormat="1" ht="25" customHeight="1" x14ac:dyDescent="0.15">
      <c r="B108" s="11" t="s">
        <v>65</v>
      </c>
      <c r="C108" s="11"/>
      <c r="D108" s="11"/>
      <c r="E108" s="11"/>
      <c r="F108" s="11"/>
      <c r="G108" s="11"/>
      <c r="H108" s="11"/>
      <c r="I108" s="11"/>
      <c r="J108" s="11"/>
      <c r="K108" s="11"/>
      <c r="L108" s="11"/>
    </row>
    <row r="109" spans="2:12" ht="15" customHeight="1" x14ac:dyDescent="0.15">
      <c r="B109" s="22" t="s">
        <v>28</v>
      </c>
      <c r="C109" s="23" t="s">
        <v>34</v>
      </c>
      <c r="D109" s="23" t="s">
        <v>37</v>
      </c>
      <c r="E109" s="23" t="s">
        <v>50</v>
      </c>
      <c r="F109" s="23" t="s">
        <v>51</v>
      </c>
      <c r="G109" s="23" t="s">
        <v>54</v>
      </c>
      <c r="H109" s="23" t="s">
        <v>55</v>
      </c>
      <c r="I109" s="23" t="s">
        <v>57</v>
      </c>
      <c r="J109" s="23" t="s">
        <v>58</v>
      </c>
      <c r="K109" s="23" t="s">
        <v>60</v>
      </c>
      <c r="L109" s="24" t="s">
        <v>61</v>
      </c>
    </row>
    <row r="110" spans="2:12" ht="15" customHeight="1" x14ac:dyDescent="0.15">
      <c r="B110" s="13" t="s">
        <v>3</v>
      </c>
      <c r="C110" s="14"/>
      <c r="D110" s="25"/>
      <c r="E110" s="14"/>
      <c r="F110" s="25"/>
      <c r="G110" s="14"/>
      <c r="H110" s="25"/>
      <c r="I110" s="14"/>
      <c r="J110" s="25"/>
      <c r="K110" s="14"/>
      <c r="L110" s="27"/>
    </row>
    <row r="111" spans="2:12" ht="15" customHeight="1" x14ac:dyDescent="0.15">
      <c r="B111" s="13" t="s">
        <v>4</v>
      </c>
      <c r="C111" s="14"/>
      <c r="D111" s="25"/>
      <c r="E111" s="14"/>
      <c r="F111" s="25"/>
      <c r="G111" s="14"/>
      <c r="H111" s="25"/>
      <c r="I111" s="14"/>
      <c r="J111" s="25"/>
      <c r="K111" s="14"/>
      <c r="L111" s="27"/>
    </row>
    <row r="112" spans="2:12" ht="15" customHeight="1" x14ac:dyDescent="0.15">
      <c r="B112" s="13" t="s">
        <v>5</v>
      </c>
      <c r="C112" s="14"/>
      <c r="D112" s="25"/>
      <c r="E112" s="14"/>
      <c r="F112" s="25"/>
      <c r="G112" s="14"/>
      <c r="H112" s="25"/>
      <c r="I112" s="14"/>
      <c r="J112" s="25"/>
      <c r="K112" s="14"/>
      <c r="L112" s="27"/>
    </row>
    <row r="113" spans="2:12" ht="15" customHeight="1" x14ac:dyDescent="0.15">
      <c r="B113" s="13" t="s">
        <v>6</v>
      </c>
      <c r="C113" s="14"/>
      <c r="D113" s="25"/>
      <c r="E113" s="14"/>
      <c r="F113" s="25"/>
      <c r="G113" s="14"/>
      <c r="H113" s="25"/>
      <c r="I113" s="14"/>
      <c r="J113" s="25"/>
      <c r="K113" s="14"/>
      <c r="L113" s="27"/>
    </row>
    <row r="114" spans="2:12" ht="15" customHeight="1" x14ac:dyDescent="0.15">
      <c r="B114" s="13" t="s">
        <v>7</v>
      </c>
      <c r="C114" s="14"/>
      <c r="D114" s="25"/>
      <c r="E114" s="14"/>
      <c r="F114" s="25"/>
      <c r="G114" s="14"/>
      <c r="H114" s="25"/>
      <c r="I114" s="14"/>
      <c r="J114" s="25"/>
      <c r="K114" s="14"/>
      <c r="L114" s="27"/>
    </row>
    <row r="115" spans="2:12" ht="15" customHeight="1" x14ac:dyDescent="0.15">
      <c r="B115" s="13" t="s">
        <v>8</v>
      </c>
      <c r="C115" s="14"/>
      <c r="D115" s="25"/>
      <c r="E115" s="14"/>
      <c r="F115" s="25"/>
      <c r="G115" s="14"/>
      <c r="H115" s="25"/>
      <c r="I115" s="14"/>
      <c r="J115" s="25"/>
      <c r="K115" s="14"/>
      <c r="L115" s="27"/>
    </row>
    <row r="116" spans="2:12" ht="15" customHeight="1" x14ac:dyDescent="0.15">
      <c r="B116" s="13" t="s">
        <v>9</v>
      </c>
      <c r="C116" s="14"/>
      <c r="D116" s="25"/>
      <c r="E116" s="14"/>
      <c r="F116" s="25"/>
      <c r="G116" s="14"/>
      <c r="H116" s="25"/>
      <c r="I116" s="14"/>
      <c r="J116" s="25"/>
      <c r="K116" s="14"/>
      <c r="L116" s="27"/>
    </row>
    <row r="117" spans="2:12" ht="15" customHeight="1" x14ac:dyDescent="0.15">
      <c r="B117" s="15" t="s">
        <v>10</v>
      </c>
      <c r="C117" s="16">
        <f>SUBTOTAL(109,October[Week 1])</f>
        <v>0</v>
      </c>
      <c r="D117" s="26">
        <f>SUBTOTAL(109,October[Overtime])</f>
        <v>0</v>
      </c>
      <c r="E117" s="16">
        <f>SUBTOTAL(109,October[Week 2])</f>
        <v>0</v>
      </c>
      <c r="F117" s="26">
        <f>SUBTOTAL(109,October[[Overtime ]])</f>
        <v>0</v>
      </c>
      <c r="G117" s="16">
        <f>SUBTOTAL(109,October[Week 3])</f>
        <v>0</v>
      </c>
      <c r="H117" s="26">
        <f>SUBTOTAL(109,October[[Overtime  ]])</f>
        <v>0</v>
      </c>
      <c r="I117" s="16">
        <f>SUBTOTAL(109,October[Week 4])</f>
        <v>0</v>
      </c>
      <c r="J117" s="26">
        <f>SUBTOTAL(109,October[[Overtime   ]])</f>
        <v>0</v>
      </c>
      <c r="K117" s="16">
        <f>SUBTOTAL(109,October[Week 5])</f>
        <v>0</v>
      </c>
      <c r="L117" s="28">
        <f>SUBTOTAL(109,October[[Overtime    ]])</f>
        <v>0</v>
      </c>
    </row>
    <row r="118" spans="2:12" ht="15" customHeight="1" x14ac:dyDescent="0.15">
      <c r="B118" s="17" t="s">
        <v>29</v>
      </c>
      <c r="C118" s="18">
        <f>SUM(October[[#Totals],[Week 1]],October[[#Totals],[Week 2]],October[[#Totals],[Week 3]],October[[#Totals],[Week 4]],October[[#Totals],[Week 5]])</f>
        <v>0</v>
      </c>
      <c r="D118" s="19" t="s">
        <v>47</v>
      </c>
      <c r="E118" s="19"/>
      <c r="F118" s="18">
        <f>SUM(October[[#Totals],[Overtime]],October[[#Totals],[Overtime ]],October[[#Totals],[Overtime  ]],October[[#Totals],[Overtime   ]],October[[#Totals],[Overtime    ]])</f>
        <v>0</v>
      </c>
    </row>
    <row r="119" spans="2:12" ht="9" customHeight="1" x14ac:dyDescent="0.15"/>
    <row r="120" spans="2:12" ht="15" customHeight="1" x14ac:dyDescent="0.15">
      <c r="B120" s="22" t="s">
        <v>30</v>
      </c>
      <c r="C120" s="23" t="s">
        <v>34</v>
      </c>
      <c r="D120" s="23" t="s">
        <v>37</v>
      </c>
      <c r="E120" s="23" t="s">
        <v>50</v>
      </c>
      <c r="F120" s="23" t="s">
        <v>51</v>
      </c>
      <c r="G120" s="23" t="s">
        <v>54</v>
      </c>
      <c r="H120" s="23" t="s">
        <v>55</v>
      </c>
      <c r="I120" s="23" t="s">
        <v>57</v>
      </c>
      <c r="J120" s="23" t="s">
        <v>58</v>
      </c>
      <c r="K120" s="23" t="s">
        <v>60</v>
      </c>
      <c r="L120" s="24" t="s">
        <v>61</v>
      </c>
    </row>
    <row r="121" spans="2:12" ht="15" customHeight="1" x14ac:dyDescent="0.15">
      <c r="B121" s="13" t="s">
        <v>3</v>
      </c>
      <c r="C121" s="14"/>
      <c r="D121" s="25"/>
      <c r="E121" s="14"/>
      <c r="F121" s="25"/>
      <c r="G121" s="14"/>
      <c r="H121" s="25"/>
      <c r="I121" s="14"/>
      <c r="J121" s="25"/>
      <c r="K121" s="14"/>
      <c r="L121" s="27"/>
    </row>
    <row r="122" spans="2:12" ht="15" customHeight="1" x14ac:dyDescent="0.15">
      <c r="B122" s="13" t="s">
        <v>4</v>
      </c>
      <c r="C122" s="14"/>
      <c r="D122" s="25"/>
      <c r="E122" s="14"/>
      <c r="F122" s="25"/>
      <c r="G122" s="14"/>
      <c r="H122" s="25"/>
      <c r="I122" s="14"/>
      <c r="J122" s="25"/>
      <c r="K122" s="14"/>
      <c r="L122" s="27"/>
    </row>
    <row r="123" spans="2:12" ht="15" customHeight="1" x14ac:dyDescent="0.15">
      <c r="B123" s="13" t="s">
        <v>5</v>
      </c>
      <c r="C123" s="14"/>
      <c r="D123" s="25"/>
      <c r="E123" s="14"/>
      <c r="F123" s="25"/>
      <c r="G123" s="14"/>
      <c r="H123" s="25"/>
      <c r="I123" s="14"/>
      <c r="J123" s="25"/>
      <c r="K123" s="14"/>
      <c r="L123" s="27"/>
    </row>
    <row r="124" spans="2:12" ht="15" customHeight="1" x14ac:dyDescent="0.15">
      <c r="B124" s="13" t="s">
        <v>6</v>
      </c>
      <c r="C124" s="14"/>
      <c r="D124" s="25"/>
      <c r="E124" s="14"/>
      <c r="F124" s="25"/>
      <c r="G124" s="14"/>
      <c r="H124" s="25"/>
      <c r="I124" s="14"/>
      <c r="J124" s="25"/>
      <c r="K124" s="14"/>
      <c r="L124" s="27"/>
    </row>
    <row r="125" spans="2:12" ht="15" customHeight="1" x14ac:dyDescent="0.15">
      <c r="B125" s="13" t="s">
        <v>7</v>
      </c>
      <c r="C125" s="14"/>
      <c r="D125" s="25"/>
      <c r="E125" s="14"/>
      <c r="F125" s="25"/>
      <c r="G125" s="14"/>
      <c r="H125" s="25"/>
      <c r="I125" s="14"/>
      <c r="J125" s="25"/>
      <c r="K125" s="14"/>
      <c r="L125" s="27"/>
    </row>
    <row r="126" spans="2:12" ht="15" customHeight="1" x14ac:dyDescent="0.15">
      <c r="B126" s="13" t="s">
        <v>8</v>
      </c>
      <c r="C126" s="14"/>
      <c r="D126" s="25"/>
      <c r="E126" s="14"/>
      <c r="F126" s="25"/>
      <c r="G126" s="14"/>
      <c r="H126" s="25"/>
      <c r="I126" s="14"/>
      <c r="J126" s="25"/>
      <c r="K126" s="14"/>
      <c r="L126" s="27"/>
    </row>
    <row r="127" spans="2:12" ht="15" customHeight="1" x14ac:dyDescent="0.15">
      <c r="B127" s="13" t="s">
        <v>9</v>
      </c>
      <c r="C127" s="14"/>
      <c r="D127" s="25"/>
      <c r="E127" s="14"/>
      <c r="F127" s="25"/>
      <c r="G127" s="14"/>
      <c r="H127" s="25"/>
      <c r="I127" s="14"/>
      <c r="J127" s="25"/>
      <c r="K127" s="14"/>
      <c r="L127" s="27"/>
    </row>
    <row r="128" spans="2:12" ht="15" customHeight="1" x14ac:dyDescent="0.15">
      <c r="B128" s="15" t="s">
        <v>10</v>
      </c>
      <c r="C128" s="16">
        <f>SUBTOTAL(109,November[Week 1])</f>
        <v>0</v>
      </c>
      <c r="D128" s="26">
        <f>SUBTOTAL(109,November[Overtime])</f>
        <v>0</v>
      </c>
      <c r="E128" s="16">
        <f>SUBTOTAL(109,November[Week 2])</f>
        <v>0</v>
      </c>
      <c r="F128" s="26">
        <f>SUBTOTAL(109,November[[Overtime ]])</f>
        <v>0</v>
      </c>
      <c r="G128" s="16">
        <f>SUBTOTAL(109,November[Week 3])</f>
        <v>0</v>
      </c>
      <c r="H128" s="26">
        <f>SUBTOTAL(109,November[[Overtime  ]])</f>
        <v>0</v>
      </c>
      <c r="I128" s="16">
        <f>SUBTOTAL(109,November[Week 4])</f>
        <v>0</v>
      </c>
      <c r="J128" s="26">
        <f>SUBTOTAL(109,November[[Overtime   ]])</f>
        <v>0</v>
      </c>
      <c r="K128" s="16">
        <f>SUBTOTAL(109,November[Week 5])</f>
        <v>0</v>
      </c>
      <c r="L128" s="28">
        <f>SUBTOTAL(109,November[[Overtime    ]])</f>
        <v>0</v>
      </c>
    </row>
    <row r="129" spans="2:12" ht="15" customHeight="1" x14ac:dyDescent="0.15">
      <c r="B129" s="17" t="s">
        <v>31</v>
      </c>
      <c r="C129" s="18">
        <f>SUM(November[[#Totals],[Week 1]],November[[#Totals],[Week 2]],November[[#Totals],[Week 3]],November[[#Totals],[Week 4]],November[[#Totals],[Week 5]])</f>
        <v>0</v>
      </c>
      <c r="D129" s="19" t="s">
        <v>48</v>
      </c>
      <c r="E129" s="19"/>
      <c r="F129" s="18">
        <f>SUM(November[[#Totals],[Overtime]],November[[#Totals],[Overtime ]],November[[#Totals],[Overtime  ]],November[[#Totals],[Overtime   ]],November[[#Totals],[Overtime    ]])</f>
        <v>0</v>
      </c>
    </row>
    <row r="130" spans="2:12" ht="9" customHeight="1" x14ac:dyDescent="0.15"/>
    <row r="131" spans="2:12" ht="15" customHeight="1" x14ac:dyDescent="0.15">
      <c r="B131" s="22" t="s">
        <v>32</v>
      </c>
      <c r="C131" s="23" t="s">
        <v>34</v>
      </c>
      <c r="D131" s="23" t="s">
        <v>37</v>
      </c>
      <c r="E131" s="23" t="s">
        <v>50</v>
      </c>
      <c r="F131" s="23" t="s">
        <v>51</v>
      </c>
      <c r="G131" s="23" t="s">
        <v>54</v>
      </c>
      <c r="H131" s="23" t="s">
        <v>55</v>
      </c>
      <c r="I131" s="23" t="s">
        <v>57</v>
      </c>
      <c r="J131" s="23" t="s">
        <v>58</v>
      </c>
      <c r="K131" s="23" t="s">
        <v>60</v>
      </c>
      <c r="L131" s="24" t="s">
        <v>61</v>
      </c>
    </row>
    <row r="132" spans="2:12" ht="15" customHeight="1" x14ac:dyDescent="0.15">
      <c r="B132" s="13" t="s">
        <v>3</v>
      </c>
      <c r="C132" s="14"/>
      <c r="D132" s="25"/>
      <c r="E132" s="14"/>
      <c r="F132" s="25"/>
      <c r="G132" s="14"/>
      <c r="H132" s="25"/>
      <c r="I132" s="14"/>
      <c r="J132" s="25"/>
      <c r="K132" s="14"/>
      <c r="L132" s="27"/>
    </row>
    <row r="133" spans="2:12" ht="15" customHeight="1" x14ac:dyDescent="0.15">
      <c r="B133" s="13" t="s">
        <v>4</v>
      </c>
      <c r="C133" s="14"/>
      <c r="D133" s="25"/>
      <c r="E133" s="14"/>
      <c r="F133" s="25"/>
      <c r="G133" s="14"/>
      <c r="H133" s="25"/>
      <c r="I133" s="14"/>
      <c r="J133" s="25"/>
      <c r="K133" s="14"/>
      <c r="L133" s="27"/>
    </row>
    <row r="134" spans="2:12" ht="15" customHeight="1" x14ac:dyDescent="0.15">
      <c r="B134" s="13" t="s">
        <v>5</v>
      </c>
      <c r="C134" s="14"/>
      <c r="D134" s="25"/>
      <c r="E134" s="14"/>
      <c r="F134" s="25"/>
      <c r="G134" s="14"/>
      <c r="H134" s="25"/>
      <c r="I134" s="14"/>
      <c r="J134" s="25"/>
      <c r="K134" s="14"/>
      <c r="L134" s="27"/>
    </row>
    <row r="135" spans="2:12" ht="15" customHeight="1" x14ac:dyDescent="0.15">
      <c r="B135" s="13" t="s">
        <v>6</v>
      </c>
      <c r="C135" s="14"/>
      <c r="D135" s="25"/>
      <c r="E135" s="14"/>
      <c r="F135" s="25"/>
      <c r="G135" s="14"/>
      <c r="H135" s="25"/>
      <c r="I135" s="14"/>
      <c r="J135" s="25"/>
      <c r="K135" s="14"/>
      <c r="L135" s="27"/>
    </row>
    <row r="136" spans="2:12" ht="15" customHeight="1" x14ac:dyDescent="0.15">
      <c r="B136" s="13" t="s">
        <v>7</v>
      </c>
      <c r="C136" s="14"/>
      <c r="D136" s="25"/>
      <c r="E136" s="14"/>
      <c r="F136" s="25"/>
      <c r="G136" s="14"/>
      <c r="H136" s="25"/>
      <c r="I136" s="14"/>
      <c r="J136" s="25"/>
      <c r="K136" s="14"/>
      <c r="L136" s="27"/>
    </row>
    <row r="137" spans="2:12" ht="15" customHeight="1" x14ac:dyDescent="0.15">
      <c r="B137" s="13" t="s">
        <v>8</v>
      </c>
      <c r="C137" s="14"/>
      <c r="D137" s="25"/>
      <c r="E137" s="14"/>
      <c r="F137" s="25"/>
      <c r="G137" s="14"/>
      <c r="H137" s="25"/>
      <c r="I137" s="14"/>
      <c r="J137" s="25"/>
      <c r="K137" s="14"/>
      <c r="L137" s="27"/>
    </row>
    <row r="138" spans="2:12" ht="15" customHeight="1" x14ac:dyDescent="0.15">
      <c r="B138" s="13" t="s">
        <v>9</v>
      </c>
      <c r="C138" s="14"/>
      <c r="D138" s="25"/>
      <c r="E138" s="14"/>
      <c r="F138" s="25"/>
      <c r="G138" s="14"/>
      <c r="H138" s="25"/>
      <c r="I138" s="14"/>
      <c r="J138" s="25"/>
      <c r="K138" s="14"/>
      <c r="L138" s="27"/>
    </row>
    <row r="139" spans="2:12" ht="15" customHeight="1" x14ac:dyDescent="0.15">
      <c r="B139" s="15" t="s">
        <v>10</v>
      </c>
      <c r="C139" s="16">
        <f>SUBTOTAL(109,December[Week 1])</f>
        <v>0</v>
      </c>
      <c r="D139" s="26">
        <f>SUBTOTAL(109,December[Overtime])</f>
        <v>0</v>
      </c>
      <c r="E139" s="16">
        <f>SUBTOTAL(109,December[Week 2])</f>
        <v>0</v>
      </c>
      <c r="F139" s="26">
        <f>SUBTOTAL(109,December[[Overtime ]])</f>
        <v>0</v>
      </c>
      <c r="G139" s="16">
        <f>SUBTOTAL(109,December[Week 3])</f>
        <v>0</v>
      </c>
      <c r="H139" s="26">
        <f>SUBTOTAL(109,December[[Overtime  ]])</f>
        <v>0</v>
      </c>
      <c r="I139" s="16">
        <f>SUBTOTAL(109,December[Week 4])</f>
        <v>0</v>
      </c>
      <c r="J139" s="26">
        <f>SUBTOTAL(109,December[[Overtime   ]])</f>
        <v>0</v>
      </c>
      <c r="K139" s="16">
        <f>SUBTOTAL(109,December[Week 5])</f>
        <v>0</v>
      </c>
      <c r="L139" s="28">
        <f>SUBTOTAL(109,December[[Overtime    ]])</f>
        <v>0</v>
      </c>
    </row>
    <row r="140" spans="2:12" ht="15" customHeight="1" x14ac:dyDescent="0.15">
      <c r="B140" s="17" t="s">
        <v>33</v>
      </c>
      <c r="C140" s="18">
        <f>SUM(December[[#Totals],[Week 1]],December[[#Totals],[Week 2]],December[[#Totals],[Week 3]],December[[#Totals],[Week 4]],December[[#Totals],[Week 5]])</f>
        <v>0</v>
      </c>
      <c r="D140" s="19" t="s">
        <v>49</v>
      </c>
      <c r="E140" s="19"/>
      <c r="F140" s="18">
        <f>SUM(December[[#Totals],[Overtime]],December[[#Totals],[Overtime ]],December[[#Totals],[Overtime  ]],December[[#Totals],[Overtime   ]],December[[#Totals],[Overtime    ]])</f>
        <v>0</v>
      </c>
    </row>
  </sheetData>
  <mergeCells count="18">
    <mergeCell ref="I3:J3"/>
    <mergeCell ref="D118:E118"/>
    <mergeCell ref="D106:E106"/>
    <mergeCell ref="D140:E140"/>
    <mergeCell ref="D129:E129"/>
    <mergeCell ref="B6:L6"/>
    <mergeCell ref="D16:E16"/>
    <mergeCell ref="D27:E27"/>
    <mergeCell ref="B108:L108"/>
    <mergeCell ref="B74:L74"/>
    <mergeCell ref="D38:E38"/>
    <mergeCell ref="D61:E61"/>
    <mergeCell ref="B40:L40"/>
    <mergeCell ref="D50:E50"/>
    <mergeCell ref="D72:E72"/>
    <mergeCell ref="D95:E95"/>
    <mergeCell ref="D84:E84"/>
    <mergeCell ref="G3:H3"/>
  </mergeCells>
  <phoneticPr fontId="2" type="noConversion"/>
  <dataValidations count="100">
    <dataValidation allowBlank="1" showInputMessage="1" showErrorMessage="1" prompt="Create daily, weekly, monthly and yearly Employee Time sheet in this worksheet. Regular, Overtime and Total hours are auto-calculated" sqref="A1" xr:uid="{00000000-0002-0000-0000-000000000000}"/>
    <dataValidation allowBlank="1" showInputMessage="1" showErrorMessage="1" prompt="Enter Employee Name in cell to the right" sqref="B3" xr:uid="{00000000-0002-0000-0000-000001000000}"/>
    <dataValidation allowBlank="1" showInputMessage="1" showErrorMessage="1" prompt="Enter Manager Name in cell to the right" sqref="B4" xr:uid="{00000000-0002-0000-0000-000002000000}"/>
    <dataValidation allowBlank="1" showInputMessage="1" showErrorMessage="1" prompt="Enter Email address in cell to the right" sqref="D3" xr:uid="{00000000-0002-0000-0000-000003000000}"/>
    <dataValidation allowBlank="1" showInputMessage="1" showErrorMessage="1" prompt="Enter Email address in this cell" sqref="E3" xr:uid="{00000000-0002-0000-0000-000004000000}"/>
    <dataValidation allowBlank="1" showInputMessage="1" showErrorMessage="1" prompt="Enter Phone Number in cell to the right" sqref="D4" xr:uid="{00000000-0002-0000-0000-000005000000}"/>
    <dataValidation allowBlank="1" showInputMessage="1" showErrorMessage="1" prompt="Enter Phone Number in this cell" sqref="E4" xr:uid="{00000000-0002-0000-0000-000006000000}"/>
    <dataValidation allowBlank="1" showInputMessage="1" showErrorMessage="1" prompt="Regular hours are auto-calculated in cell to the right" sqref="G4" xr:uid="{00000000-0002-0000-0000-000007000000}"/>
    <dataValidation allowBlank="1" showInputMessage="1" showErrorMessage="1" prompt="Regular hours are auto-calculated in this cell" sqref="H4" xr:uid="{00000000-0002-0000-0000-000008000000}"/>
    <dataValidation allowBlank="1" showInputMessage="1" showErrorMessage="1" prompt="Overtime hours are auto-calculated in cell to the right" sqref="I4" xr:uid="{00000000-0002-0000-0000-000009000000}"/>
    <dataValidation allowBlank="1" showInputMessage="1" showErrorMessage="1" prompt="Overtime hours are auto-calculated in this cell" sqref="J4" xr:uid="{00000000-0002-0000-0000-00000A000000}"/>
    <dataValidation allowBlank="1" showInputMessage="1" showErrorMessage="1" prompt="Total hours are auto-calculated in cell to the right" sqref="K4" xr:uid="{00000000-0002-0000-0000-00000B000000}"/>
    <dataValidation allowBlank="1" showInputMessage="1" showErrorMessage="1" prompt="Total hours are auto-calculated in this cell. Enter regular and overtime hours for each weekday of January in the table starting in cell B7" sqref="L4" xr:uid="{00000000-0002-0000-0000-00000C000000}"/>
    <dataValidation allowBlank="1" showInputMessage="1" showErrorMessage="1" prompt="Weekdays are in this column for this month" sqref="B7 B18 B29 B52 B63 B75 B86 B97 B109 B120 B131 B41" xr:uid="{00000000-0002-0000-0000-00000D000000}"/>
    <dataValidation allowBlank="1" showInputMessage="1" showErrorMessage="1" prompt="Enter Week 1 regular hours in this column under this heading" sqref="C7 C18 C29 C131 C120 C109 C97 C86 C75 C63 C52 C41" xr:uid="{00000000-0002-0000-0000-00000E000000}"/>
    <dataValidation allowBlank="1" showInputMessage="1" showErrorMessage="1" prompt="Enter Overtime hours in this column under this heading" sqref="D7 D18 D29 F18 F29 F7 H7 H18 H29 J7 J18 J29 D41 F41 H41 J41 F120 D52 F52 H52 J52 J131 D63 F63 H63 J63 H131 D75 F75 H75 J75 F131 D86 F86 H86 J86 D131 D97 F97 H97 J97 H120 D109 F109 H109 J109 J120 D120" xr:uid="{00000000-0002-0000-0000-00000F000000}"/>
    <dataValidation allowBlank="1" showInputMessage="1" showErrorMessage="1" prompt="Enter Week 2 regular hours in this column under this heading" sqref="E7 E18 E29 E131 E120 E109 E97 E86 E75 E63 E52 E41" xr:uid="{00000000-0002-0000-0000-000010000000}"/>
    <dataValidation allowBlank="1" showInputMessage="1" showErrorMessage="1" prompt="Enter Week 3 regular hours in this column under this heading" sqref="G7 G18 G29 G41 G52 G63 G75 G86 G97 G109 G120 G131" xr:uid="{00000000-0002-0000-0000-000011000000}"/>
    <dataValidation allowBlank="1" showInputMessage="1" showErrorMessage="1" prompt="Enter Week 4 regular hours in this column under this heading" sqref="I7 I18 I29 I131 I120 I109 I97 I86 I75 I63 I52 I41" xr:uid="{00000000-0002-0000-0000-000012000000}"/>
    <dataValidation allowBlank="1" showInputMessage="1" showErrorMessage="1" prompt="Enter Week 5 regular hours in this column under this heading" sqref="K7 K18 K29 K41 K52 K63 K75 K86 K97 K109 K120 K131" xr:uid="{00000000-0002-0000-0000-000013000000}"/>
    <dataValidation allowBlank="1" showInputMessage="1" showErrorMessage="1" prompt="Enter Overtime hours in this column under this heading. Total weekly hours are auto-calculated at the table-end, January Total Regular Hours in cell C16 and Overtime in cell F16" sqref="L7" xr:uid="{00000000-0002-0000-0000-000014000000}"/>
    <dataValidation allowBlank="1" showInputMessage="1" showErrorMessage="1" prompt="Title of this worksheet is in this cell. Enter details in cells C3, C4, E3, E4, H3 and I3. Regular hours are auto-updated in cell H4, Overtime in J4 and Total hours in L4" sqref="B1:K2 L2" xr:uid="{00000000-0002-0000-0000-000015000000}"/>
    <dataValidation allowBlank="1" showInputMessage="1" showErrorMessage="1" prompt="Enter Employee Name in this cell" sqref="C3" xr:uid="{00000000-0002-0000-0000-000016000000}"/>
    <dataValidation allowBlank="1" showInputMessage="1" showErrorMessage="1" prompt="Enter Manager Name in this cell" sqref="C4" xr:uid="{00000000-0002-0000-0000-000017000000}"/>
    <dataValidation allowBlank="1" showInputMessage="1" showErrorMessage="1" prompt="Enter January hours in table below, February hours in table starting in cell B18 and March hours in table starting in cell B29. Totals are auto-calculated " sqref="B6:L6" xr:uid="{00000000-0002-0000-0000-000018000000}"/>
    <dataValidation allowBlank="1" showInputMessage="1" showErrorMessage="1" prompt="January Total Regular Hours are auto-calculated in cell to the right" sqref="B16" xr:uid="{00000000-0002-0000-0000-000019000000}"/>
    <dataValidation allowBlank="1" showInputMessage="1" showErrorMessage="1" prompt="January Total Regular Hours are auto-calculated in this cell" sqref="C16" xr:uid="{00000000-0002-0000-0000-00001A000000}"/>
    <dataValidation allowBlank="1" showInputMessage="1" showErrorMessage="1" prompt="January Total Overtime Hours are auto-calculated in cell to the right" sqref="D16:E16" xr:uid="{00000000-0002-0000-0000-00001B000000}"/>
    <dataValidation allowBlank="1" showInputMessage="1" showErrorMessage="1" prompt="January Total Overtime Hours are auto-calculated in this cell" sqref="F16" xr:uid="{00000000-0002-0000-0000-00001C000000}"/>
    <dataValidation allowBlank="1" showInputMessage="1" showErrorMessage="1" prompt="Enter February hours in table below" sqref="B17" xr:uid="{00000000-0002-0000-0000-00001D000000}"/>
    <dataValidation allowBlank="1" showInputMessage="1" showErrorMessage="1" prompt="Enter Overtime hours in this column under this heading. Total weekly hours are auto-calculated at the table-end, February Total Regular Hours in cell C27 and Overtime in cell F27" sqref="L18" xr:uid="{00000000-0002-0000-0000-00001E000000}"/>
    <dataValidation allowBlank="1" showInputMessage="1" showErrorMessage="1" prompt="February Total Regular Hours are auto-calculated in cell to the right" sqref="B27" xr:uid="{00000000-0002-0000-0000-00001F000000}"/>
    <dataValidation allowBlank="1" showInputMessage="1" showErrorMessage="1" prompt="February Total Regular Hours are auto-calculated in this cell" sqref="C27" xr:uid="{00000000-0002-0000-0000-000020000000}"/>
    <dataValidation allowBlank="1" showInputMessage="1" showErrorMessage="1" prompt="February Total Overtime Hours are auto-calculated in cell to the right" sqref="D27:E27" xr:uid="{00000000-0002-0000-0000-000021000000}"/>
    <dataValidation allowBlank="1" showInputMessage="1" showErrorMessage="1" prompt="February Total Overtime Hours are auto-calculated in this cell" sqref="F27" xr:uid="{00000000-0002-0000-0000-000022000000}"/>
    <dataValidation allowBlank="1" showInputMessage="1" showErrorMessage="1" prompt="Enter March hours in table below" sqref="B28" xr:uid="{00000000-0002-0000-0000-000023000000}"/>
    <dataValidation allowBlank="1" showInputMessage="1" showErrorMessage="1" prompt="March Total Regular Hours are auto-calculated in cell to the right" sqref="B38" xr:uid="{00000000-0002-0000-0000-000024000000}"/>
    <dataValidation allowBlank="1" showInputMessage="1" showErrorMessage="1" prompt="March Total Regular Hours are auto-calculated in this cell" sqref="C38" xr:uid="{00000000-0002-0000-0000-000025000000}"/>
    <dataValidation allowBlank="1" showInputMessage="1" showErrorMessage="1" prompt="March Total Overtime Hours are auto-calculated in cell to the right" sqref="D38:E38" xr:uid="{00000000-0002-0000-0000-000026000000}"/>
    <dataValidation allowBlank="1" showInputMessage="1" showErrorMessage="1" prompt="March Total Overtime Hours are auto-calculated in this cell" sqref="F38" xr:uid="{00000000-0002-0000-0000-000027000000}"/>
    <dataValidation allowBlank="1" showInputMessage="1" showErrorMessage="1" prompt="Enter regular and overtime hours for each weekday in tables named April, May and June. Label is in cell below" sqref="B39" xr:uid="{00000000-0002-0000-0000-000028000000}"/>
    <dataValidation allowBlank="1" showInputMessage="1" showErrorMessage="1" prompt="Enter April hours in table starting in cell B41, May hours in table starting in cell B52 and June hours in table starting in cell B63. Totals are auto-calculated" sqref="B40:L40" xr:uid="{00000000-0002-0000-0000-000029000000}"/>
    <dataValidation allowBlank="1" showInputMessage="1" showErrorMessage="1" prompt="Enter Overtime hours in this column under this heading. Total weekly hours are auto-calculated at the table-end, April Total Regular Hours in cell C50 and Overtime in cell F50" sqref="L41" xr:uid="{00000000-0002-0000-0000-00002A000000}"/>
    <dataValidation allowBlank="1" showInputMessage="1" showErrorMessage="1" prompt="Enter Overtime hours in this column under this heading. Total weekly hours are auto-calculated at the table-end, March Total Regular Hours in cell C38 and Overtime in cell F38" sqref="L29" xr:uid="{00000000-0002-0000-0000-00002B000000}"/>
    <dataValidation allowBlank="1" showInputMessage="1" showErrorMessage="1" prompt="April Total Regular Hours are auto-calculated in cell to the right" sqref="B50" xr:uid="{00000000-0002-0000-0000-00002C000000}"/>
    <dataValidation allowBlank="1" showInputMessage="1" showErrorMessage="1" prompt="April Total Regular Hours are auto-calculated in this cell" sqref="C50" xr:uid="{00000000-0002-0000-0000-00002D000000}"/>
    <dataValidation allowBlank="1" showInputMessage="1" showErrorMessage="1" prompt="April Total Overtime Hours are auto-calculated in cell to the right" sqref="D50:E50" xr:uid="{00000000-0002-0000-0000-00002E000000}"/>
    <dataValidation allowBlank="1" showInputMessage="1" showErrorMessage="1" prompt="April Total Overtime Hours are auto-calculated in this cell" sqref="F50" xr:uid="{00000000-0002-0000-0000-00002F000000}"/>
    <dataValidation allowBlank="1" showInputMessage="1" showErrorMessage="1" prompt="Enter May hours in table below" sqref="B51" xr:uid="{00000000-0002-0000-0000-000030000000}"/>
    <dataValidation allowBlank="1" showInputMessage="1" showErrorMessage="1" prompt="Enter Overtime hours in this column under this heading. Total weekly hours are auto-calculated at the table-end, May Total Regular Hours in cell C61 and Overtime in cell F61" sqref="L52" xr:uid="{00000000-0002-0000-0000-000031000000}"/>
    <dataValidation allowBlank="1" showInputMessage="1" showErrorMessage="1" prompt="May Total Regular Hours are auto-calculated in cell to the right" sqref="B61" xr:uid="{00000000-0002-0000-0000-000032000000}"/>
    <dataValidation allowBlank="1" showInputMessage="1" showErrorMessage="1" prompt="May Total Regular Hours are auto-calculated in this cell" sqref="C61" xr:uid="{00000000-0002-0000-0000-000033000000}"/>
    <dataValidation allowBlank="1" showInputMessage="1" showErrorMessage="1" prompt="May Total Overtime Hours are auto-calculated in cell to the right" sqref="D61:E61" xr:uid="{00000000-0002-0000-0000-000034000000}"/>
    <dataValidation allowBlank="1" showInputMessage="1" showErrorMessage="1" prompt="May Total Overtime Hours are auto-calculated in this cell" sqref="F61" xr:uid="{00000000-0002-0000-0000-000035000000}"/>
    <dataValidation allowBlank="1" showInputMessage="1" showErrorMessage="1" prompt="Enter June hours in table below" sqref="B62" xr:uid="{00000000-0002-0000-0000-000036000000}"/>
    <dataValidation allowBlank="1" showInputMessage="1" showErrorMessage="1" prompt="Enter Overtime hours in this column under this heading. Total weekly hours are auto-calculated at the table-end, June Total Regular Hours in C72 and Overtime in cell F72" sqref="L63" xr:uid="{00000000-0002-0000-0000-000037000000}"/>
    <dataValidation allowBlank="1" showInputMessage="1" showErrorMessage="1" prompt="June Total Regular Hours are auto-calculated in cell to the right" sqref="B72" xr:uid="{00000000-0002-0000-0000-000038000000}"/>
    <dataValidation allowBlank="1" showInputMessage="1" showErrorMessage="1" prompt="June Total Regular Hours are auto-calculated in this cell" sqref="C72" xr:uid="{00000000-0002-0000-0000-000039000000}"/>
    <dataValidation allowBlank="1" showInputMessage="1" showErrorMessage="1" prompt="June Total Overtime Hours are auto-calculated in cell to the right" sqref="D72:E72" xr:uid="{00000000-0002-0000-0000-00003A000000}"/>
    <dataValidation allowBlank="1" showInputMessage="1" showErrorMessage="1" prompt="June Total Overtime Hours are auto-calculated in this cell" sqref="F72" xr:uid="{00000000-0002-0000-0000-00003B000000}"/>
    <dataValidation allowBlank="1" showInputMessage="1" showErrorMessage="1" prompt="Enter July hours in table starting in cell B75, August hours in table starting in cell B86 and September hours in table starting in cell B97. Totals are auto-calculated " sqref="B74:L74" xr:uid="{00000000-0002-0000-0000-00003C000000}"/>
    <dataValidation allowBlank="1" showInputMessage="1" showErrorMessage="1" prompt="Enter regular and overtime hours for each weekday in tables named July, August and September" sqref="B73" xr:uid="{00000000-0002-0000-0000-00003D000000}"/>
    <dataValidation allowBlank="1" showInputMessage="1" showErrorMessage="1" prompt="Enter Overtime hours in this column under this heading. Total weekly hours are auto-calculated at the table-end, July Total Regular Hours in C84 and Overtime in F84 " sqref="L75" xr:uid="{00000000-0002-0000-0000-00003E000000}"/>
    <dataValidation allowBlank="1" showInputMessage="1" showErrorMessage="1" prompt="July Total Regular Hours are auto-calculated in cell to the right" sqref="B84" xr:uid="{00000000-0002-0000-0000-00003F000000}"/>
    <dataValidation allowBlank="1" showInputMessage="1" showErrorMessage="1" prompt="July Total Regular Hours are auto-calculated in this cell" sqref="C84" xr:uid="{00000000-0002-0000-0000-000040000000}"/>
    <dataValidation allowBlank="1" showInputMessage="1" showErrorMessage="1" prompt="July Total Overtime Hours are auto-calculated in cell to the right" sqref="D84:E84" xr:uid="{00000000-0002-0000-0000-000041000000}"/>
    <dataValidation allowBlank="1" showInputMessage="1" showErrorMessage="1" prompt="July Total Overtime Hours are auto-calculated in this cell" sqref="F84" xr:uid="{00000000-0002-0000-0000-000042000000}"/>
    <dataValidation allowBlank="1" showInputMessage="1" showErrorMessage="1" prompt="Enter August hours in table below" sqref="B85" xr:uid="{00000000-0002-0000-0000-000043000000}"/>
    <dataValidation allowBlank="1" showInputMessage="1" showErrorMessage="1" prompt="Enter Overtime hours in this column under this heading. Total weekly hours are auto-calculated at the table-end, August Total Regular Hours in C95 and Overtime in F95" sqref="L86" xr:uid="{00000000-0002-0000-0000-000044000000}"/>
    <dataValidation allowBlank="1" showInputMessage="1" showErrorMessage="1" prompt="August Total Regular Hours are auto-calculated in cell to the right" sqref="B95" xr:uid="{00000000-0002-0000-0000-000045000000}"/>
    <dataValidation allowBlank="1" showInputMessage="1" showErrorMessage="1" prompt="August Total Regular Hours are auto-calculated in this cell" sqref="C95" xr:uid="{00000000-0002-0000-0000-000046000000}"/>
    <dataValidation allowBlank="1" showInputMessage="1" showErrorMessage="1" prompt="August Total Overtime Hours are auto-calculated in cell to the right" sqref="D95:E95" xr:uid="{00000000-0002-0000-0000-000047000000}"/>
    <dataValidation allowBlank="1" showInputMessage="1" showErrorMessage="1" prompt="August Total Overtime Hours are auto-calculated in this cell" sqref="F95" xr:uid="{00000000-0002-0000-0000-000048000000}"/>
    <dataValidation allowBlank="1" showInputMessage="1" showErrorMessage="1" prompt="Enter September hours in cells table below" sqref="B96" xr:uid="{00000000-0002-0000-0000-000049000000}"/>
    <dataValidation allowBlank="1" showInputMessage="1" showErrorMessage="1" prompt="Enter Overtime hours in this column under this heading. Total weekly hours are auto-calculated at the table-end, September Total Regular Hours in C106 and Overtime in F106" sqref="L97" xr:uid="{00000000-0002-0000-0000-00004A000000}"/>
    <dataValidation allowBlank="1" showInputMessage="1" showErrorMessage="1" prompt="September Total Regular Hours are auto-calculated in cell to the right" sqref="B106" xr:uid="{00000000-0002-0000-0000-00004B000000}"/>
    <dataValidation allowBlank="1" showInputMessage="1" showErrorMessage="1" prompt="September Total Regular Hours are auto-calculated in this cell" sqref="C106" xr:uid="{00000000-0002-0000-0000-00004C000000}"/>
    <dataValidation allowBlank="1" showInputMessage="1" showErrorMessage="1" prompt="September Total Overtime Hours are auto-calculated in cell to the right" sqref="D106:E106" xr:uid="{00000000-0002-0000-0000-00004D000000}"/>
    <dataValidation allowBlank="1" showInputMessage="1" showErrorMessage="1" prompt="September Total Overtime Hours are auto-calculated in this cell" sqref="F106" xr:uid="{00000000-0002-0000-0000-00004E000000}"/>
    <dataValidation allowBlank="1" showInputMessage="1" showErrorMessage="1" prompt="Enter regular and overtime hours for each weekday in tables named October, November and December" sqref="B107" xr:uid="{00000000-0002-0000-0000-00004F000000}"/>
    <dataValidation allowBlank="1" showInputMessage="1" showErrorMessage="1" prompt="Enter October hours in table starting in cell B109, November hours in table starting in cell B120 and December hours in table starting in cell B131. Totals are auto-calculated" sqref="B108:L108" xr:uid="{00000000-0002-0000-0000-000050000000}"/>
    <dataValidation allowBlank="1" showInputMessage="1" showErrorMessage="1" prompt="Enter Overtime hours in this column under this heading. Total weekly hours are auto-calculated at the table-end, October Total Regular Hours in C118 and Overtime in F118" sqref="L109" xr:uid="{00000000-0002-0000-0000-000051000000}"/>
    <dataValidation allowBlank="1" showInputMessage="1" showErrorMessage="1" prompt="October Total Regular Hours are auto-calculated in cell to the right" sqref="B118" xr:uid="{00000000-0002-0000-0000-000052000000}"/>
    <dataValidation allowBlank="1" showInputMessage="1" showErrorMessage="1" prompt="October Total Regular Hours are auto-calculated in this cell" sqref="C118" xr:uid="{00000000-0002-0000-0000-000053000000}"/>
    <dataValidation allowBlank="1" showInputMessage="1" showErrorMessage="1" prompt="October Total Overtime Hours are auto-calculated in cell to the right" sqref="D118:E118" xr:uid="{00000000-0002-0000-0000-000054000000}"/>
    <dataValidation allowBlank="1" showInputMessage="1" showErrorMessage="1" prompt="October Total Overtime Hours are auto-calculated in this cell" sqref="F118" xr:uid="{00000000-0002-0000-0000-000055000000}"/>
    <dataValidation allowBlank="1" showInputMessage="1" showErrorMessage="1" prompt="Enter November hours in table below" sqref="B119" xr:uid="{00000000-0002-0000-0000-000056000000}"/>
    <dataValidation allowBlank="1" showInputMessage="1" showErrorMessage="1" prompt="Enter Overtime hours in this column under this heading. Total weekly hours are auto-calculated at the table-end, November Total Regular Hours in C129 and Overtime in F129" sqref="L120" xr:uid="{00000000-0002-0000-0000-000057000000}"/>
    <dataValidation allowBlank="1" showInputMessage="1" showErrorMessage="1" prompt="November Total Regular Hours are auto-calculated in cell to the right" sqref="B129" xr:uid="{00000000-0002-0000-0000-000058000000}"/>
    <dataValidation allowBlank="1" showInputMessage="1" showErrorMessage="1" prompt="November Total Regular Hours are auto-calculated in this cell" sqref="C129" xr:uid="{00000000-0002-0000-0000-000059000000}"/>
    <dataValidation allowBlank="1" showInputMessage="1" showErrorMessage="1" prompt="November Total Overtime Hours are auto-calculated in cell to the right" sqref="D129:E129" xr:uid="{00000000-0002-0000-0000-00005A000000}"/>
    <dataValidation allowBlank="1" showInputMessage="1" showErrorMessage="1" prompt="November Total Overtime Hours are auto-calculated in this cell" sqref="F129" xr:uid="{00000000-0002-0000-0000-00005B000000}"/>
    <dataValidation allowBlank="1" showInputMessage="1" showErrorMessage="1" prompt="Enter December hours in table below" sqref="B130" xr:uid="{00000000-0002-0000-0000-00005C000000}"/>
    <dataValidation allowBlank="1" showInputMessage="1" showErrorMessage="1" prompt="Enter Overtime hours in this column under this heading. Total weekly hours are auto-calculated at the table-end, December Total Regular Hours in C140 and Overtime in F140" sqref="L131" xr:uid="{00000000-0002-0000-0000-00005D000000}"/>
    <dataValidation allowBlank="1" showInputMessage="1" showErrorMessage="1" prompt="December Total Regular Hours are auto-calculated in cell to the right" sqref="B140" xr:uid="{00000000-0002-0000-0000-00005E000000}"/>
    <dataValidation allowBlank="1" showInputMessage="1" showErrorMessage="1" prompt="December Total Regular Hours are auto-calculated in this cell" sqref="C140" xr:uid="{00000000-0002-0000-0000-00005F000000}"/>
    <dataValidation allowBlank="1" showInputMessage="1" showErrorMessage="1" prompt="December Total Overtime Hours are auto-calculated in cell to the right" sqref="D140:E140" xr:uid="{00000000-0002-0000-0000-000060000000}"/>
    <dataValidation allowBlank="1" showInputMessage="1" showErrorMessage="1" prompt="December Total Overtime Hours are auto-calculated in this cell" sqref="F140" xr:uid="{00000000-0002-0000-0000-000061000000}"/>
    <dataValidation allowBlank="1" showInputMessage="1" showErrorMessage="1" prompt="Enter Year to date totals in cell to the right" sqref="G3" xr:uid="{00000000-0002-0000-0000-000062000000}"/>
    <dataValidation allowBlank="1" showInputMessage="1" showErrorMessage="1" prompt="Enter Year to date totals in this cell" sqref="I3" xr:uid="{00000000-0002-0000-0000-000063000000}"/>
  </dataValidations>
  <printOptions horizontalCentered="1"/>
  <pageMargins left="0.75" right="0.75" top="1" bottom="1" header="0.5" footer="0.5"/>
  <pageSetup paperSize="9" scale="80" orientation="landscape" r:id="rId1"/>
  <headerFooter alignWithMargins="0"/>
  <rowBreaks count="3" manualBreakCount="3">
    <brk id="39" max="16383" man="1"/>
    <brk id="73" max="16383" man="1"/>
    <brk id="107" max="16383" man="1"/>
  </rowBreak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Template>TM16410110</Template>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Yearly Timesheet</vt:lpstr>
      <vt:lpstr>'Yearly Timesheet'!Print_Area</vt:lpstr>
      <vt:lpstr>'Yearly Timesheet'!Print_Titles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2018-12-13T12:58:39Z</dcterms:created>
  <dcterms:modified xsi:type="dcterms:W3CDTF">2022-04-04T13:10:29Z</dcterms:modified>
</cp:coreProperties>
</file>