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joe/Downloads/"/>
    </mc:Choice>
  </mc:AlternateContent>
  <xr:revisionPtr revIDLastSave="0" documentId="8_{771457CA-7408-4848-9E3F-DA88211BB510}" xr6:coauthVersionLast="47" xr6:coauthVersionMax="47" xr10:uidLastSave="{00000000-0000-0000-0000-000000000000}"/>
  <bookViews>
    <workbookView xWindow="44880" yWindow="2840" windowWidth="32720" windowHeight="20700" xr2:uid="{00000000-000D-0000-FFFF-FFFF00000000}"/>
  </bookViews>
  <sheets>
    <sheet name="YEARLY TIMESHEET" sheetId="1" r:id="rId1"/>
    <sheet name="Sheet1" sheetId="3" r:id="rId2"/>
  </sheets>
  <definedNames>
    <definedName name="Overtime_hrs">SUM('YEARLY TIMESHEET'!$I$12,'YEARLY TIMESHEET'!$I$23,'YEARLY TIMESHEET'!$I$34,'YEARLY TIMESHEET'!$I$45,'YEARLY TIMESHEET'!$I$56,'YEARLY TIMESHEET'!$I$67,'YEARLY TIMESHEET'!$I$78,'YEARLY TIMESHEET'!$I$89,'YEARLY TIMESHEET'!$I$100,'YEARLY TIMESHEET'!$I$111,'YEARLY TIMESHEET'!$I$122,'YEARLY TIMESHEET'!$I$133)</definedName>
    <definedName name="RegularHrs">SUM('YEARLY TIMESHEET'!$F$12,'YEARLY TIMESHEET'!$F$23,'YEARLY TIMESHEET'!$F$34,'YEARLY TIMESHEET'!$F$45,'YEARLY TIMESHEET'!$F$56,'YEARLY TIMESHEET'!$F$67,'YEARLY TIMESHEET'!$F$78,'YEARLY TIMESHEET'!$F$89,'YEARLY TIMESHEET'!$F$100,'YEARLY TIMESHEET'!$F$111,'YEARLY TIMESHEET'!$F$122,'YEARLY TIMESHEET'!$F$133)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G133" i="1"/>
  <c r="E133" i="1"/>
  <c r="G122" i="1"/>
  <c r="E122" i="1"/>
  <c r="G111" i="1"/>
  <c r="E111" i="1"/>
  <c r="G100" i="1"/>
  <c r="E100" i="1"/>
  <c r="G89" i="1"/>
  <c r="E89" i="1"/>
  <c r="G78" i="1"/>
  <c r="E78" i="1"/>
  <c r="G67" i="1"/>
  <c r="E67" i="1"/>
  <c r="G56" i="1"/>
  <c r="E56" i="1"/>
  <c r="G45" i="1"/>
  <c r="E45" i="1"/>
  <c r="G34" i="1"/>
  <c r="E34" i="1"/>
  <c r="E23" i="1"/>
  <c r="G23" i="1"/>
  <c r="G12" i="1"/>
  <c r="I133" i="1"/>
  <c r="F133" i="1"/>
  <c r="I122" i="1"/>
  <c r="F122" i="1"/>
  <c r="I111" i="1"/>
  <c r="F111" i="1"/>
  <c r="I100" i="1"/>
  <c r="F100" i="1"/>
  <c r="I89" i="1"/>
  <c r="F89" i="1"/>
  <c r="I78" i="1"/>
  <c r="F78" i="1"/>
  <c r="I67" i="1"/>
  <c r="F67" i="1"/>
  <c r="I56" i="1"/>
  <c r="F56" i="1"/>
  <c r="I45" i="1"/>
  <c r="F45" i="1"/>
  <c r="I34" i="1"/>
  <c r="F34" i="1"/>
  <c r="I23" i="1"/>
  <c r="F23" i="1"/>
  <c r="I12" i="1"/>
  <c r="F12" i="1"/>
  <c r="C11" i="1"/>
  <c r="N99" i="1"/>
  <c r="M99" i="1"/>
  <c r="L99" i="1"/>
  <c r="K99" i="1"/>
  <c r="J99" i="1"/>
  <c r="I99" i="1"/>
  <c r="H99" i="1"/>
  <c r="G99" i="1"/>
  <c r="F99" i="1"/>
  <c r="N88" i="1"/>
  <c r="M88" i="1"/>
  <c r="L88" i="1"/>
  <c r="K88" i="1"/>
  <c r="J88" i="1"/>
  <c r="I88" i="1"/>
  <c r="H88" i="1"/>
  <c r="G88" i="1"/>
  <c r="F88" i="1"/>
  <c r="N132" i="1"/>
  <c r="M132" i="1"/>
  <c r="L132" i="1"/>
  <c r="K132" i="1"/>
  <c r="J132" i="1"/>
  <c r="I132" i="1"/>
  <c r="H132" i="1"/>
  <c r="G132" i="1"/>
  <c r="F132" i="1"/>
  <c r="N121" i="1"/>
  <c r="M121" i="1"/>
  <c r="L121" i="1"/>
  <c r="K121" i="1"/>
  <c r="J121" i="1"/>
  <c r="I121" i="1"/>
  <c r="H121" i="1"/>
  <c r="G121" i="1"/>
  <c r="F121" i="1"/>
  <c r="N110" i="1"/>
  <c r="M110" i="1"/>
  <c r="L110" i="1"/>
  <c r="K110" i="1"/>
  <c r="J110" i="1"/>
  <c r="I110" i="1"/>
  <c r="H110" i="1"/>
  <c r="G110" i="1"/>
  <c r="F110" i="1"/>
  <c r="O132" i="1"/>
  <c r="O121" i="1"/>
  <c r="O110" i="1"/>
  <c r="O99" i="1"/>
  <c r="O88" i="1"/>
  <c r="O77" i="1"/>
  <c r="N77" i="1"/>
  <c r="M77" i="1"/>
  <c r="L77" i="1"/>
  <c r="K77" i="1"/>
  <c r="J77" i="1"/>
  <c r="I77" i="1"/>
  <c r="H77" i="1"/>
  <c r="G77" i="1"/>
  <c r="F77" i="1"/>
  <c r="O66" i="1"/>
  <c r="N66" i="1"/>
  <c r="M66" i="1"/>
  <c r="L66" i="1"/>
  <c r="K66" i="1"/>
  <c r="J66" i="1"/>
  <c r="I66" i="1"/>
  <c r="H66" i="1"/>
  <c r="G66" i="1"/>
  <c r="F66" i="1"/>
  <c r="O55" i="1"/>
  <c r="N55" i="1"/>
  <c r="M55" i="1"/>
  <c r="L55" i="1"/>
  <c r="K55" i="1"/>
  <c r="J55" i="1"/>
  <c r="I55" i="1"/>
  <c r="H55" i="1"/>
  <c r="G55" i="1"/>
  <c r="F55" i="1"/>
  <c r="O44" i="1"/>
  <c r="N44" i="1"/>
  <c r="M44" i="1"/>
  <c r="L44" i="1"/>
  <c r="K44" i="1"/>
  <c r="J44" i="1"/>
  <c r="I44" i="1"/>
  <c r="H44" i="1"/>
  <c r="G44" i="1"/>
  <c r="F44" i="1"/>
  <c r="O33" i="1"/>
  <c r="N33" i="1"/>
  <c r="M33" i="1"/>
  <c r="L33" i="1"/>
  <c r="K33" i="1"/>
  <c r="J33" i="1"/>
  <c r="I33" i="1"/>
  <c r="H33" i="1"/>
  <c r="G33" i="1"/>
  <c r="F33" i="1"/>
  <c r="O22" i="1"/>
  <c r="N22" i="1"/>
  <c r="M22" i="1"/>
  <c r="L22" i="1"/>
  <c r="K22" i="1"/>
  <c r="J22" i="1"/>
  <c r="I22" i="1"/>
  <c r="H22" i="1"/>
  <c r="G22" i="1"/>
  <c r="F22" i="1"/>
  <c r="O11" i="1"/>
  <c r="N11" i="1"/>
  <c r="M11" i="1"/>
  <c r="L11" i="1"/>
  <c r="K11" i="1"/>
  <c r="J11" i="1"/>
  <c r="I11" i="1"/>
  <c r="H11" i="1"/>
  <c r="G11" i="1"/>
  <c r="F11" i="1"/>
  <c r="C10" i="1"/>
  <c r="C12" i="1"/>
</calcChain>
</file>

<file path=xl/sharedStrings.xml><?xml version="1.0" encoding="utf-8"?>
<sst xmlns="http://schemas.openxmlformats.org/spreadsheetml/2006/main" count="240" uniqueCount="43">
  <si>
    <t>Manager:</t>
  </si>
  <si>
    <t>Email Address:</t>
  </si>
  <si>
    <t>Phone Number:</t>
  </si>
  <si>
    <t>Regular hrs.:</t>
  </si>
  <si>
    <t>Overtime hrs.:</t>
  </si>
  <si>
    <t>Total</t>
  </si>
  <si>
    <t>January, February, March      Employee Timesheet: Daily, Weekly, Monthly, Yearly</t>
  </si>
  <si>
    <t>January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</si>
  <si>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</si>
  <si>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</si>
  <si>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</si>
  <si>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</si>
  <si>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</si>
  <si>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</si>
  <si>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</si>
  <si>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</si>
  <si>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February</t>
  </si>
  <si>
    <t>March</t>
  </si>
  <si>
    <t>April, May, June      Employee Timesheet: Daily, Weekly, Monthly, Yearly</t>
  </si>
  <si>
    <t>April</t>
  </si>
  <si>
    <t>May</t>
  </si>
  <si>
    <t>June</t>
  </si>
  <si>
    <t>July, August, September      Employee Timesheet: Daily, Weekly, Monthly, Yearly</t>
  </si>
  <si>
    <t>July</t>
  </si>
  <si>
    <t>August</t>
  </si>
  <si>
    <t>September</t>
  </si>
  <si>
    <t>October, November, December      Employee Timesheet: Daily, Weekly, Monthly, Yearly</t>
  </si>
  <si>
    <t>October</t>
  </si>
  <si>
    <t>November</t>
  </si>
  <si>
    <t>December</t>
  </si>
  <si>
    <t>Week 1</t>
  </si>
  <si>
    <t>Overtime</t>
  </si>
  <si>
    <t>Week 2</t>
  </si>
  <si>
    <t xml:space="preserve">Overtime  </t>
  </si>
  <si>
    <t xml:space="preserve">Overtime </t>
  </si>
  <si>
    <t>Week 3</t>
  </si>
  <si>
    <t xml:space="preserve">Overtime   </t>
  </si>
  <si>
    <t>Week 4</t>
  </si>
  <si>
    <t xml:space="preserve">Overtime    </t>
  </si>
  <si>
    <t>Week 5</t>
  </si>
  <si>
    <t xml:space="preserve">Overtime     </t>
  </si>
  <si>
    <t>Payroll Reconciliation Template</t>
  </si>
  <si>
    <t>Department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</si>
</sst>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#,##0.0_);\(#,##0.0\)"/>
    <numFmt numFmtId="168" formatCode="0.0_ ;\-0.0\ "/>
  </numFmts>
  <fonts count="29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3"/>
      <name val="Arial Black"/>
      <family val="2"/>
      <scheme val="major"/>
    </font>
    <font>
      <sz val="10"/>
      <color theme="1"/>
      <name val="Arial"/>
      <family val="2"/>
      <scheme val="minor"/>
    </font>
    <font>
      <b/>
      <sz val="12"/>
      <color theme="0"/>
      <name val="Arial Black"/>
      <family val="2"/>
      <scheme val="major"/>
    </font>
    <font>
      <b/>
      <sz val="30"/>
      <color theme="5"/>
      <name val="Arial Black"/>
      <family val="2"/>
      <scheme val="major"/>
    </font>
    <font>
      <sz val="9"/>
      <color theme="5"/>
      <name val="Arial Black"/>
      <family val="2"/>
      <scheme val="major"/>
    </font>
    <font>
      <b/>
      <sz val="9"/>
      <color theme="5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3" tint="-0.24994659260841701"/>
      <name val="Arial Black"/>
      <family val="2"/>
      <scheme val="maj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 Black"/>
      <family val="2"/>
      <scheme val="major"/>
    </font>
    <font>
      <b/>
      <sz val="9"/>
      <color theme="1"/>
      <name val="Arial"/>
      <family val="2"/>
      <scheme val="minor"/>
    </font>
    <font>
      <b/>
      <sz val="12"/>
      <color theme="1"/>
      <name val="Arial Black"/>
      <family val="2"/>
      <scheme val="major"/>
    </font>
    <font>
      <sz val="9"/>
      <color theme="0"/>
      <name val="Arial Black"/>
      <family val="2"/>
      <scheme val="major"/>
    </font>
    <font>
      <sz val="10"/>
      <color theme="0"/>
      <name val="Arial"/>
      <family val="2"/>
      <scheme val="minor"/>
    </font>
    <font>
      <b/>
      <sz val="30"/>
      <color theme="0"/>
      <name val="Arial Black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3D298"/>
        <bgColor indexed="64"/>
      </patternFill>
    </fill>
    <fill>
      <patternFill patternType="solid">
        <fgColor rgb="FF7B186E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3"/>
      </left>
      <right/>
      <top/>
      <bottom style="thin">
        <color theme="1"/>
      </bottom>
      <diagonal/>
    </border>
    <border>
      <left/>
      <right style="medium">
        <color theme="3"/>
      </right>
      <top/>
      <bottom style="thin">
        <color theme="1"/>
      </bottom>
      <diagonal/>
    </border>
    <border>
      <left/>
      <right/>
      <top style="thick">
        <color theme="3" tint="0.39994506668294322"/>
      </top>
      <bottom style="thin">
        <color theme="1"/>
      </bottom>
      <diagonal/>
    </border>
    <border>
      <left/>
      <right/>
      <top style="medium">
        <color theme="3"/>
      </top>
      <bottom style="thin">
        <color theme="1"/>
      </bottom>
      <diagonal/>
    </border>
    <border>
      <left style="medium">
        <color theme="3"/>
      </left>
      <right/>
      <top style="medium">
        <color theme="3"/>
      </top>
      <bottom style="thin">
        <color theme="1"/>
      </bottom>
      <diagonal/>
    </border>
    <border>
      <left/>
      <right style="medium">
        <color theme="3"/>
      </right>
      <top style="medium">
        <color theme="3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3"/>
      </right>
      <top style="thin">
        <color theme="1"/>
      </top>
      <bottom style="medium">
        <color theme="1"/>
      </bottom>
      <diagonal/>
    </border>
    <border>
      <left style="medium">
        <color theme="3"/>
      </left>
      <right/>
      <top style="thin">
        <color theme="1"/>
      </top>
      <bottom style="thin">
        <color theme="1"/>
      </bottom>
      <diagonal/>
    </border>
  </borders>
  <cellStyleXfs count="51">
    <xf numFmtId="0" fontId="0" fillId="0" borderId="0">
      <alignment wrapText="1"/>
    </xf>
    <xf numFmtId="0" fontId="5" fillId="7" borderId="8" applyNumberFormat="0" applyAlignment="0" applyProtection="0"/>
    <xf numFmtId="0" fontId="4" fillId="7" borderId="10" applyNumberFormat="0" applyProtection="0">
      <alignment horizontal="center"/>
    </xf>
    <xf numFmtId="0" fontId="2" fillId="0" borderId="1" applyNumberFormat="0" applyProtection="0">
      <alignment horizontal="right" vertic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7" borderId="1"/>
    <xf numFmtId="0" fontId="6" fillId="7" borderId="0" applyBorder="0" applyProtection="0"/>
    <xf numFmtId="167" fontId="8" fillId="0" borderId="0" applyFont="0" applyFill="0" applyBorder="0" applyAlignment="0" applyProtection="0"/>
    <xf numFmtId="0" fontId="9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9" fillId="6" borderId="0" applyNumberFormat="0" applyFont="0" applyBorder="0" applyAlignment="0" applyProtection="0"/>
    <xf numFmtId="0" fontId="10" fillId="0" borderId="0" applyFill="0" applyBorder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14" applyNumberFormat="0" applyAlignment="0" applyProtection="0"/>
    <xf numFmtId="0" fontId="16" fillId="13" borderId="15" applyNumberFormat="0" applyAlignment="0" applyProtection="0"/>
    <xf numFmtId="0" fontId="17" fillId="13" borderId="14" applyNumberFormat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8" fillId="15" borderId="1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1">
    <xf numFmtId="0" fontId="0" fillId="0" borderId="0" xfId="0">
      <alignment wrapText="1"/>
    </xf>
    <xf numFmtId="0" fontId="2" fillId="0" borderId="1" xfId="3">
      <alignment horizontal="right" vertical="center"/>
    </xf>
    <xf numFmtId="166" fontId="0" fillId="0" borderId="0" xfId="0" applyNumberFormat="1">
      <alignment wrapText="1"/>
    </xf>
    <xf numFmtId="0" fontId="0" fillId="0" borderId="0" xfId="0" applyFill="1">
      <alignment wrapText="1"/>
    </xf>
    <xf numFmtId="0" fontId="10" fillId="0" borderId="0" xfId="4" applyFill="1"/>
    <xf numFmtId="0" fontId="10" fillId="2" borderId="0" xfId="4" applyFill="1"/>
    <xf numFmtId="166" fontId="0" fillId="2" borderId="0" xfId="0" applyNumberFormat="1" applyFill="1">
      <alignment wrapText="1"/>
    </xf>
    <xf numFmtId="0" fontId="10" fillId="2" borderId="0" xfId="4" applyFill="1" applyBorder="1"/>
    <xf numFmtId="166" fontId="0" fillId="2" borderId="0" xfId="0" applyNumberFormat="1" applyFill="1" applyBorder="1">
      <alignment wrapText="1"/>
    </xf>
    <xf numFmtId="166" fontId="0" fillId="0" borderId="0" xfId="0" applyNumberFormat="1" applyFill="1">
      <alignment wrapText="1"/>
    </xf>
    <xf numFmtId="0" fontId="2" fillId="0" borderId="1" xfId="3" applyAlignment="1">
      <alignment horizontal="right" vertical="center"/>
    </xf>
    <xf numFmtId="166" fontId="0" fillId="2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0" fontId="2" fillId="0" borderId="1" xfId="3" applyBorder="1" applyAlignment="1">
      <alignment horizontal="right" vertical="center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Fill="1" applyBorder="1">
      <alignment wrapText="1"/>
    </xf>
    <xf numFmtId="166" fontId="0" fillId="0" borderId="3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0" fontId="10" fillId="0" borderId="0" xfId="12" applyFill="1" applyBorder="1"/>
    <xf numFmtId="0" fontId="0" fillId="8" borderId="0" xfId="0" applyFill="1">
      <alignment wrapText="1"/>
    </xf>
    <xf numFmtId="166" fontId="0" fillId="0" borderId="3" xfId="0" applyNumberFormat="1" applyBorder="1">
      <alignment wrapText="1"/>
    </xf>
    <xf numFmtId="166" fontId="0" fillId="0" borderId="3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10" fillId="0" borderId="9" xfId="0" applyFont="1" applyFill="1" applyBorder="1">
      <alignment wrapText="1"/>
    </xf>
    <xf numFmtId="0" fontId="2" fillId="0" borderId="1" xfId="3" applyFill="1" applyAlignment="1">
      <alignment horizontal="left" vertical="center"/>
    </xf>
    <xf numFmtId="0" fontId="10" fillId="0" borderId="12" xfId="0" applyFont="1" applyFill="1" applyBorder="1">
      <alignment wrapText="1"/>
    </xf>
    <xf numFmtId="166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8" borderId="0" xfId="0" applyFill="1" applyAlignment="1">
      <alignment horizontal="right"/>
    </xf>
    <xf numFmtId="166" fontId="0" fillId="0" borderId="0" xfId="8" applyNumberFormat="1" applyFont="1" applyFill="1" applyBorder="1"/>
    <xf numFmtId="166" fontId="0" fillId="0" borderId="0" xfId="8" applyNumberFormat="1" applyFont="1" applyFill="1" applyBorder="1" applyAlignment="1">
      <alignment horizontal="right"/>
    </xf>
    <xf numFmtId="0" fontId="0" fillId="37" borderId="0" xfId="0" applyFill="1">
      <alignment wrapText="1"/>
    </xf>
    <xf numFmtId="0" fontId="3" fillId="37" borderId="0" xfId="0" applyFont="1" applyFill="1">
      <alignment wrapText="1"/>
    </xf>
    <xf numFmtId="0" fontId="0" fillId="37" borderId="0" xfId="0" applyFill="1" applyBorder="1">
      <alignment wrapText="1"/>
    </xf>
    <xf numFmtId="0" fontId="0" fillId="37" borderId="0" xfId="0" applyFill="1" applyBorder="1" applyAlignment="1">
      <alignment vertical="center" wrapText="1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/>
    <xf numFmtId="0" fontId="3" fillId="37" borderId="0" xfId="0" applyFont="1" applyFill="1" applyAlignment="1">
      <alignment vertical="center"/>
    </xf>
    <xf numFmtId="0" fontId="23" fillId="37" borderId="0" xfId="7" applyFont="1" applyFill="1" applyBorder="1"/>
    <xf numFmtId="0" fontId="23" fillId="37" borderId="0" xfId="7" applyFont="1" applyFill="1"/>
    <xf numFmtId="0" fontId="23" fillId="37" borderId="0" xfId="7" applyFont="1" applyFill="1" applyAlignment="1">
      <alignment horizontal="left"/>
    </xf>
    <xf numFmtId="0" fontId="3" fillId="37" borderId="0" xfId="0" applyFont="1" applyFill="1" applyAlignment="1">
      <alignment vertical="center" wrapText="1"/>
    </xf>
    <xf numFmtId="0" fontId="23" fillId="37" borderId="0" xfId="4" applyFont="1" applyFill="1" applyBorder="1"/>
    <xf numFmtId="0" fontId="23" fillId="37" borderId="0" xfId="4" applyFont="1" applyFill="1" applyBorder="1" applyAlignment="1">
      <alignment horizontal="left"/>
    </xf>
    <xf numFmtId="0" fontId="3" fillId="37" borderId="0" xfId="0" applyFont="1" applyFill="1" applyBorder="1">
      <alignment wrapText="1"/>
    </xf>
    <xf numFmtId="0" fontId="3" fillId="37" borderId="0" xfId="0" applyFont="1" applyFill="1" applyBorder="1" applyAlignment="1">
      <alignment horizontal="left"/>
    </xf>
    <xf numFmtId="0" fontId="3" fillId="37" borderId="6" xfId="0" applyFont="1" applyFill="1" applyBorder="1" applyAlignment="1">
      <alignment horizontal="left"/>
    </xf>
    <xf numFmtId="0" fontId="3" fillId="37" borderId="6" xfId="0" applyFont="1" applyFill="1" applyBorder="1">
      <alignment wrapText="1"/>
    </xf>
    <xf numFmtId="0" fontId="3" fillId="37" borderId="0" xfId="0" applyFont="1" applyFill="1" applyBorder="1" applyAlignment="1">
      <alignment vertical="center" wrapText="1"/>
    </xf>
    <xf numFmtId="0" fontId="3" fillId="37" borderId="6" xfId="0" applyFont="1" applyFill="1" applyBorder="1" applyAlignment="1">
      <alignment vertical="center" wrapText="1"/>
    </xf>
    <xf numFmtId="0" fontId="3" fillId="37" borderId="0" xfId="9" applyFont="1" applyFill="1"/>
    <xf numFmtId="0" fontId="3" fillId="37" borderId="0" xfId="0" applyFont="1" applyFill="1" applyBorder="1" applyAlignment="1">
      <alignment wrapText="1"/>
    </xf>
    <xf numFmtId="0" fontId="25" fillId="37" borderId="0" xfId="2" applyFont="1" applyFill="1" applyBorder="1">
      <alignment horizontal="center"/>
    </xf>
    <xf numFmtId="0" fontId="3" fillId="37" borderId="20" xfId="0" applyFont="1" applyFill="1" applyBorder="1" applyAlignment="1">
      <alignment wrapText="1"/>
    </xf>
    <xf numFmtId="0" fontId="24" fillId="37" borderId="21" xfId="6" applyFont="1" applyFill="1" applyBorder="1"/>
    <xf numFmtId="0" fontId="24" fillId="37" borderId="0" xfId="6" applyFont="1" applyFill="1" applyBorder="1"/>
    <xf numFmtId="0" fontId="24" fillId="37" borderId="20" xfId="6" applyFont="1" applyFill="1" applyBorder="1" applyAlignment="1">
      <alignment horizontal="right"/>
    </xf>
    <xf numFmtId="0" fontId="24" fillId="37" borderId="0" xfId="6" applyFont="1" applyFill="1" applyBorder="1" applyAlignment="1">
      <alignment horizontal="right"/>
    </xf>
    <xf numFmtId="0" fontId="24" fillId="37" borderId="22" xfId="6" applyFont="1" applyFill="1" applyBorder="1" applyAlignment="1">
      <alignment horizontal="right"/>
    </xf>
    <xf numFmtId="0" fontId="3" fillId="37" borderId="22" xfId="0" applyFont="1" applyFill="1" applyBorder="1">
      <alignment wrapText="1"/>
    </xf>
    <xf numFmtId="0" fontId="2" fillId="0" borderId="20" xfId="3" applyBorder="1" applyAlignment="1">
      <alignment horizontal="left" vertical="center"/>
    </xf>
    <xf numFmtId="0" fontId="2" fillId="0" borderId="20" xfId="3" applyBorder="1">
      <alignment horizontal="right" vertical="center"/>
    </xf>
    <xf numFmtId="0" fontId="2" fillId="0" borderId="0" xfId="3" applyBorder="1">
      <alignment horizontal="right" vertical="center"/>
    </xf>
    <xf numFmtId="166" fontId="0" fillId="0" borderId="22" xfId="8" applyNumberFormat="1" applyFont="1" applyFill="1" applyBorder="1" applyAlignment="1">
      <alignment horizontal="right"/>
    </xf>
    <xf numFmtId="166" fontId="0" fillId="0" borderId="20" xfId="8" applyNumberFormat="1" applyFont="1" applyFill="1" applyBorder="1" applyAlignment="1">
      <alignment horizontal="right"/>
    </xf>
    <xf numFmtId="166" fontId="0" fillId="0" borderId="20" xfId="8" applyNumberFormat="1" applyFont="1" applyFill="1" applyBorder="1"/>
    <xf numFmtId="0" fontId="10" fillId="0" borderId="20" xfId="12" applyFill="1" applyBorder="1"/>
    <xf numFmtId="0" fontId="2" fillId="0" borderId="20" xfId="3" applyBorder="1" applyAlignment="1">
      <alignment horizontal="right" vertical="center"/>
    </xf>
    <xf numFmtId="0" fontId="2" fillId="0" borderId="0" xfId="3" applyBorder="1" applyAlignment="1">
      <alignment horizontal="right" vertical="center"/>
    </xf>
    <xf numFmtId="166" fontId="0" fillId="2" borderId="22" xfId="0" applyNumberFormat="1" applyFill="1" applyBorder="1" applyAlignment="1">
      <alignment horizontal="right"/>
    </xf>
    <xf numFmtId="0" fontId="10" fillId="2" borderId="20" xfId="4" applyFill="1" applyBorder="1"/>
    <xf numFmtId="166" fontId="0" fillId="2" borderId="20" xfId="0" applyNumberFormat="1" applyFill="1" applyBorder="1">
      <alignment wrapText="1"/>
    </xf>
    <xf numFmtId="166" fontId="0" fillId="2" borderId="20" xfId="0" applyNumberFormat="1" applyFill="1" applyBorder="1" applyAlignment="1">
      <alignment horizontal="right"/>
    </xf>
    <xf numFmtId="0" fontId="2" fillId="0" borderId="20" xfId="3" applyFill="1" applyBorder="1" applyAlignment="1">
      <alignment horizontal="left" vertical="center"/>
    </xf>
    <xf numFmtId="0" fontId="2" fillId="0" borderId="25" xfId="3" applyBorder="1" applyAlignment="1">
      <alignment horizontal="right" vertical="center"/>
    </xf>
    <xf numFmtId="0" fontId="2" fillId="0" borderId="25" xfId="3" applyBorder="1">
      <alignment horizontal="right" vertical="center"/>
    </xf>
    <xf numFmtId="0" fontId="2" fillId="0" borderId="25" xfId="3" applyFill="1" applyBorder="1" applyAlignment="1">
      <alignment horizontal="left" vertical="center"/>
    </xf>
    <xf numFmtId="0" fontId="0" fillId="37" borderId="0" xfId="0" applyFill="1" applyBorder="1" applyAlignment="1">
      <alignment horizontal="right"/>
    </xf>
    <xf numFmtId="0" fontId="0" fillId="37" borderId="0" xfId="0" applyFill="1" applyAlignment="1">
      <alignment horizontal="right"/>
    </xf>
    <xf numFmtId="0" fontId="0" fillId="37" borderId="6" xfId="0" applyFill="1" applyBorder="1" applyAlignment="1">
      <alignment horizontal="right"/>
    </xf>
    <xf numFmtId="0" fontId="26" fillId="38" borderId="2" xfId="4" applyFont="1" applyFill="1" applyBorder="1"/>
    <xf numFmtId="168" fontId="26" fillId="38" borderId="2" xfId="8" applyNumberFormat="1" applyFont="1" applyFill="1" applyBorder="1"/>
    <xf numFmtId="168" fontId="26" fillId="38" borderId="2" xfId="8" applyNumberFormat="1" applyFont="1" applyFill="1" applyBorder="1" applyAlignment="1">
      <alignment horizontal="center"/>
    </xf>
    <xf numFmtId="0" fontId="27" fillId="38" borderId="2" xfId="0" applyFont="1" applyFill="1" applyBorder="1" applyAlignment="1">
      <alignment horizontal="right"/>
    </xf>
    <xf numFmtId="0" fontId="27" fillId="38" borderId="4" xfId="0" applyFont="1" applyFill="1" applyBorder="1" applyAlignment="1">
      <alignment horizontal="right"/>
    </xf>
    <xf numFmtId="168" fontId="26" fillId="38" borderId="26" xfId="8" applyNumberFormat="1" applyFont="1" applyFill="1" applyBorder="1"/>
    <xf numFmtId="168" fontId="26" fillId="38" borderId="26" xfId="8" applyNumberFormat="1" applyFont="1" applyFill="1" applyBorder="1" applyAlignment="1">
      <alignment horizontal="center"/>
    </xf>
    <xf numFmtId="0" fontId="26" fillId="38" borderId="26" xfId="5" applyFont="1" applyFill="1" applyBorder="1" applyAlignment="1">
      <alignment horizontal="right"/>
    </xf>
    <xf numFmtId="0" fontId="26" fillId="38" borderId="28" xfId="5" applyFont="1" applyFill="1" applyBorder="1" applyAlignment="1">
      <alignment horizontal="right"/>
    </xf>
    <xf numFmtId="0" fontId="26" fillId="38" borderId="27" xfId="5" applyFont="1" applyFill="1" applyBorder="1"/>
    <xf numFmtId="0" fontId="26" fillId="38" borderId="0" xfId="5" applyFont="1" applyFill="1" applyBorder="1"/>
    <xf numFmtId="168" fontId="26" fillId="38" borderId="0" xfId="8" applyNumberFormat="1" applyFont="1" applyFill="1" applyBorder="1"/>
    <xf numFmtId="168" fontId="26" fillId="38" borderId="0" xfId="8" applyNumberFormat="1" applyFont="1" applyFill="1" applyBorder="1" applyAlignment="1">
      <alignment horizontal="center"/>
    </xf>
    <xf numFmtId="0" fontId="26" fillId="38" borderId="0" xfId="5" applyFont="1" applyFill="1" applyBorder="1" applyAlignment="1">
      <alignment horizontal="right"/>
    </xf>
    <xf numFmtId="0" fontId="26" fillId="38" borderId="6" xfId="5" applyFont="1" applyFill="1" applyBorder="1" applyAlignment="1">
      <alignment horizontal="right"/>
    </xf>
    <xf numFmtId="168" fontId="26" fillId="38" borderId="0" xfId="5" applyNumberFormat="1" applyFont="1" applyFill="1" applyBorder="1"/>
    <xf numFmtId="168" fontId="26" fillId="38" borderId="0" xfId="5" applyNumberFormat="1" applyFont="1" applyFill="1" applyBorder="1" applyAlignment="1">
      <alignment horizontal="center"/>
    </xf>
    <xf numFmtId="0" fontId="26" fillId="38" borderId="23" xfId="5" applyFont="1" applyFill="1" applyBorder="1" applyAlignment="1">
      <alignment wrapText="1"/>
    </xf>
    <xf numFmtId="168" fontId="26" fillId="38" borderId="20" xfId="8" applyNumberFormat="1" applyFont="1" applyFill="1" applyBorder="1"/>
    <xf numFmtId="168" fontId="26" fillId="38" borderId="20" xfId="8" applyNumberFormat="1" applyFont="1" applyFill="1" applyBorder="1" applyAlignment="1">
      <alignment horizontal="center"/>
    </xf>
    <xf numFmtId="0" fontId="26" fillId="38" borderId="20" xfId="5" applyFont="1" applyFill="1" applyBorder="1" applyAlignment="1">
      <alignment horizontal="right"/>
    </xf>
    <xf numFmtId="0" fontId="26" fillId="38" borderId="24" xfId="5" applyFont="1" applyFill="1" applyBorder="1" applyAlignment="1">
      <alignment horizontal="right"/>
    </xf>
    <xf numFmtId="166" fontId="0" fillId="0" borderId="29" xfId="0" applyNumberFormat="1" applyBorder="1">
      <alignment wrapText="1"/>
    </xf>
    <xf numFmtId="166" fontId="0" fillId="0" borderId="29" xfId="0" applyNumberFormat="1" applyBorder="1" applyAlignment="1">
      <alignment horizontal="right"/>
    </xf>
    <xf numFmtId="166" fontId="0" fillId="0" borderId="30" xfId="0" applyNumberFormat="1" applyBorder="1" applyAlignment="1">
      <alignment horizontal="right"/>
    </xf>
    <xf numFmtId="0" fontId="10" fillId="0" borderId="31" xfId="0" applyFont="1" applyFill="1" applyBorder="1">
      <alignment wrapText="1"/>
    </xf>
    <xf numFmtId="0" fontId="26" fillId="38" borderId="26" xfId="5" applyFont="1" applyFill="1" applyBorder="1" applyAlignment="1">
      <alignment horizontal="right"/>
    </xf>
    <xf numFmtId="0" fontId="26" fillId="38" borderId="7" xfId="5" applyFont="1" applyFill="1" applyBorder="1" applyAlignment="1">
      <alignment horizontal="right"/>
    </xf>
    <xf numFmtId="0" fontId="25" fillId="37" borderId="0" xfId="2" applyFont="1" applyFill="1" applyBorder="1">
      <alignment horizontal="center"/>
    </xf>
    <xf numFmtId="0" fontId="4" fillId="37" borderId="10" xfId="2" applyFill="1">
      <alignment horizontal="center"/>
    </xf>
    <xf numFmtId="0" fontId="26" fillId="38" borderId="26" xfId="4" applyFont="1" applyFill="1" applyBorder="1" applyAlignment="1">
      <alignment horizontal="right"/>
    </xf>
    <xf numFmtId="0" fontId="26" fillId="38" borderId="20" xfId="5" applyFont="1" applyFill="1" applyBorder="1" applyAlignment="1">
      <alignment horizontal="right"/>
    </xf>
    <xf numFmtId="0" fontId="4" fillId="37" borderId="10" xfId="2" applyFill="1" applyBorder="1" applyAlignment="1">
      <alignment horizontal="center" vertical="center"/>
    </xf>
    <xf numFmtId="0" fontId="4" fillId="37" borderId="8" xfId="2" applyFill="1" applyBorder="1" applyAlignment="1">
      <alignment horizontal="center" vertical="center"/>
    </xf>
    <xf numFmtId="0" fontId="4" fillId="37" borderId="13" xfId="2" applyFill="1" applyBorder="1" applyAlignment="1">
      <alignment horizontal="center" vertical="center"/>
    </xf>
    <xf numFmtId="0" fontId="4" fillId="37" borderId="11" xfId="2" applyFill="1" applyBorder="1">
      <alignment horizontal="center"/>
    </xf>
    <xf numFmtId="0" fontId="27" fillId="38" borderId="0" xfId="0" applyFont="1" applyFill="1" applyAlignment="1">
      <alignment horizontal="left"/>
    </xf>
    <xf numFmtId="0" fontId="28" fillId="38" borderId="0" xfId="1" applyFont="1" applyFill="1" applyBorder="1" applyAlignment="1">
      <alignment horizontal="left" vertical="center" wrapText="1"/>
    </xf>
    <xf numFmtId="0" fontId="27" fillId="38" borderId="0" xfId="0" applyFont="1" applyFill="1" applyAlignment="1">
      <alignment horizontal="left" wrapText="1"/>
    </xf>
  </cellXfs>
  <cellStyles count="51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10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0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11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8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mployeeInfo" xfId="6" xr:uid="{00000000-0005-0000-0000-000004000000}"/>
    <cellStyle name="EmployeeInfoLabels" xfId="7" xr:uid="{00000000-0005-0000-0000-000005000000}"/>
    <cellStyle name="Explanatory Text" xfId="28" builtinId="53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21" builtinId="20" customBuiltin="1"/>
    <cellStyle name="Linked Cell" xfId="24" builtinId="24" customBuiltin="1"/>
    <cellStyle name="Monthly Totals" xfId="5" xr:uid="{00000000-0005-0000-0000-00000A000000}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 cent" xfId="16" builtinId="5" customBuiltin="1"/>
    <cellStyle name="Table column 1" xfId="12" xr:uid="{00000000-0005-0000-0000-00000C000000}"/>
    <cellStyle name="Title" xfId="17" builtinId="15" customBuiltin="1"/>
    <cellStyle name="Total" xfId="29" builtinId="25" customBuiltin="1"/>
    <cellStyle name="Warning Text" xfId="26" builtinId="11" customBuiltin="1"/>
  </cellStyles>
  <dxfs count="260"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border diagonalUp="0" diagonalDown="0" outline="0">
        <left/>
        <right/>
        <top/>
        <bottom style="medium">
          <color theme="3"/>
        </bottom>
      </border>
    </dxf>
    <dxf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6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  <alignment horizontal="right" vertical="bottom" textRotation="0" wrapText="0" indent="0" justifyLastLine="0" shrinkToFit="0" readingOrder="0"/>
    </dxf>
    <dxf>
      <numFmt numFmtId="166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6" formatCode="#,##0.0"/>
    </dxf>
    <dxf>
      <numFmt numFmtId="166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>
        <left style="medium">
          <color theme="3"/>
        </left>
        <right/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</dxf>
    <dxf>
      <border>
        <top style="thin">
          <color theme="1"/>
        </top>
      </border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259"/>
      <tableStyleElement type="headerRow" dxfId="258"/>
      <tableStyleElement type="totalRow" dxfId="257"/>
      <tableStyleElement type="firstColumn" dxfId="256"/>
      <tableStyleElement type="firstRowStripe" dxfId="255"/>
      <tableStyleElement type="secondRowStripe" dxfId="254"/>
    </tableStyle>
  </tableStyles>
  <colors>
    <mruColors>
      <color rgb="FF7B186E"/>
      <color rgb="FF03D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y" displayName="January" ref="E3:O11" totalsRowCount="1" headerRowCellStyle="Heading 3">
  <autoFilter ref="E3:O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January" totalsRowLabel="Total weekly hours" dataDxfId="253" totalsRowDxfId="252" dataCellStyle="Table column 1"/>
    <tableColumn id="2" xr3:uid="{00000000-0010-0000-0000-000002000000}" name="Week 1" totalsRowFunction="custom" dataDxfId="251" totalsRowDxfId="250" dataCellStyle="Comma">
      <totalsRowFormula>SUM(F4:F10)</totalsRowFormula>
    </tableColumn>
    <tableColumn id="3" xr3:uid="{00000000-0010-0000-0000-000003000000}" name="Overtime" totalsRowFunction="custom" dataDxfId="249" totalsRowDxfId="248" dataCellStyle="Comma">
      <totalsRowFormula>SUM(G4:G10)</totalsRowFormula>
    </tableColumn>
    <tableColumn id="4" xr3:uid="{00000000-0010-0000-0000-000004000000}" name="Week 2" totalsRowFunction="custom" dataDxfId="247" totalsRowDxfId="246" dataCellStyle="Comma">
      <totalsRowFormula>SUM(H4:H10)</totalsRowFormula>
    </tableColumn>
    <tableColumn id="5" xr3:uid="{00000000-0010-0000-0000-000005000000}" name="Overtime  " totalsRowFunction="custom" dataDxfId="245" totalsRowDxfId="244" dataCellStyle="Comma">
      <totalsRowFormula>SUM(I4:I10)</totalsRowFormula>
    </tableColumn>
    <tableColumn id="6" xr3:uid="{00000000-0010-0000-0000-000006000000}" name="Week 3" totalsRowFunction="custom" dataDxfId="243" totalsRowDxfId="242" dataCellStyle="Comma">
      <totalsRowFormula>SUM(J4:J10)</totalsRowFormula>
    </tableColumn>
    <tableColumn id="7" xr3:uid="{00000000-0010-0000-0000-000007000000}" name="Overtime   " totalsRowFunction="custom" dataDxfId="241" totalsRowDxfId="240" dataCellStyle="Comma">
      <totalsRowFormula>SUM(K4:K10)</totalsRowFormula>
    </tableColumn>
    <tableColumn id="8" xr3:uid="{00000000-0010-0000-0000-000008000000}" name="Week 4" totalsRowFunction="custom" dataDxfId="239" totalsRowDxfId="238" dataCellStyle="Comma">
      <totalsRowFormula>SUM(L4:L10)</totalsRowFormula>
    </tableColumn>
    <tableColumn id="9" xr3:uid="{00000000-0010-0000-0000-000009000000}" name="Overtime    " totalsRowFunction="custom" dataDxfId="237" totalsRowDxfId="236" dataCellStyle="Comma">
      <totalsRowFormula>SUM(M4:M10)</totalsRowFormula>
    </tableColumn>
    <tableColumn id="10" xr3:uid="{00000000-0010-0000-0000-00000A000000}" name="Week 5" totalsRowFunction="custom" dataDxfId="235" totalsRowDxfId="234" dataCellStyle="Comma">
      <totalsRowFormula>SUM(N4:N10)</totalsRowFormula>
    </tableColumn>
    <tableColumn id="11" xr3:uid="{00000000-0010-0000-0000-00000B000000}" name="Overtime     " totalsRowFunction="custom" dataDxfId="233" totalsRowDxfId="232" dataCellStyle="Comma">
      <totalsRowFormula>SUM(O4:O10)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January in this table. Total Weekly Hours and Total Regular Hours are calculated automaticall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December" displayName="December" ref="E124:O132" totalsRowCount="1" headerRowDxfId="41" headerRowBorderDxfId="40" tableBorderDxfId="39" headerRowCellStyle="Heading 3">
  <autoFilter ref="E124:O131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December" totalsRowLabel="Total weekly hours" totalsRowDxfId="38"/>
    <tableColumn id="2" xr3:uid="{46FDD981-9A2A-41C5-B071-9329463B09E2}" name="Week 1" totalsRowFunction="sum" totalsRowDxfId="37"/>
    <tableColumn id="3" xr3:uid="{94FA7549-011B-481A-94CB-92374AB4423C}" name="Overtime" totalsRowFunction="sum" totalsRowDxfId="36"/>
    <tableColumn id="4" xr3:uid="{21B28A6D-6DF9-49ED-9110-7281329FC686}" name="Week 2" totalsRowFunction="sum" totalsRowDxfId="35"/>
    <tableColumn id="5" xr3:uid="{CF2B9E96-284B-405D-A27B-6DEA5ACA178B}" name="Overtime " totalsRowFunction="sum" totalsRowDxfId="34"/>
    <tableColumn id="6" xr3:uid="{D0D55320-5750-4F57-8833-14AB50C97F20}" name="Week 3" totalsRowFunction="sum" totalsRowDxfId="33"/>
    <tableColumn id="7" xr3:uid="{F884829D-FFF1-40C7-9BD1-6FB531BC87C2}" name="Overtime  " totalsRowFunction="sum" totalsRowDxfId="32"/>
    <tableColumn id="8" xr3:uid="{C13AE63F-4AD3-476D-A80F-3D69CD85B38A}" name="Week 4" totalsRowFunction="sum" totalsRowDxfId="31"/>
    <tableColumn id="9" xr3:uid="{79358422-D6EA-4A6B-A1A3-D9D22A0CA054}" name="Overtime   " totalsRowFunction="sum" totalsRowDxfId="30"/>
    <tableColumn id="10" xr3:uid="{63813DB3-9F04-4FE0-9D0A-A3A6BC5888EB}" name="Week 5" totalsRowFunction="sum" totalsRowDxfId="29"/>
    <tableColumn id="11" xr3:uid="{955F9A6D-2FFD-4B13-9856-1C6F0552C54D}" name="Overtime    " totalsRowFunction="sum" totalsRowDxfId="2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December in this table. Total Weekly Hours and Total Regular Hours are calculated automatically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August" displayName="August" ref="E80:O88" totalsRowCount="1" headerRowDxfId="27" headerRowBorderDxfId="26" tableBorderDxfId="25" headerRowCellStyle="Heading 3">
  <autoFilter ref="E80:O87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August" totalsRowLabel="Total weekly hours" totalsRowDxfId="24"/>
    <tableColumn id="2" xr3:uid="{1C914B24-E1FD-4DEB-94D2-0C467CD11DE5}" name="Week 1" totalsRowFunction="sum" totalsRowDxfId="23"/>
    <tableColumn id="3" xr3:uid="{D17C5906-B380-4CDC-9DC1-F2D9F35093F5}" name="Overtime" totalsRowFunction="sum" totalsRowDxfId="22"/>
    <tableColumn id="4" xr3:uid="{1C2BDC75-AB02-4B73-B126-C5255C550485}" name="Week 2" totalsRowFunction="sum" totalsRowDxfId="21"/>
    <tableColumn id="5" xr3:uid="{6096744F-0D6A-42A8-BA7B-9749A03095E0}" name="Overtime " totalsRowFunction="sum" totalsRowDxfId="20"/>
    <tableColumn id="6" xr3:uid="{25DF1197-C8CF-4637-A7E0-5B3D8CB909A1}" name="Week 3" totalsRowFunction="sum" totalsRowDxfId="19"/>
    <tableColumn id="7" xr3:uid="{4C4255BC-815F-434A-A77D-053E7F9D73E4}" name="Overtime   " totalsRowFunction="sum" totalsRowDxfId="18"/>
    <tableColumn id="8" xr3:uid="{94B70225-CACF-4D68-A670-597ED29A359C}" name="Week 4" totalsRowFunction="sum" totalsRowDxfId="17"/>
    <tableColumn id="9" xr3:uid="{C6C9908B-8844-485C-A393-19F9CE9C22CF}" name="Overtime  " totalsRowFunction="sum" totalsRowDxfId="16"/>
    <tableColumn id="10" xr3:uid="{D3C1C13D-72D9-444B-99CF-FB089C9362E3}" name="Week 5" totalsRowFunction="sum" totalsRowDxfId="15"/>
    <tableColumn id="11" xr3:uid="{E17E5EB3-A03D-4229-9270-97D10F7DA9EA}" name="Overtime    " totalsRowFunction="sum" totalsRowDxfId="1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August in this table. Total Weekly Hours and Total Regular Hours are calculated automaticall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September" displayName="September" ref="E91:O99" totalsRowCount="1" headerRowDxfId="13" headerRowBorderDxfId="12" tableBorderDxfId="11" headerRowCellStyle="Heading 3">
  <autoFilter ref="E91:O98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September" totalsRowLabel="Total weekly hours" totalsRowDxfId="10"/>
    <tableColumn id="2" xr3:uid="{EFDAF7A7-16A3-4C8F-BB2F-DCBF0F411E39}" name="Week 1" totalsRowFunction="sum" totalsRowDxfId="9"/>
    <tableColumn id="3" xr3:uid="{07C6DFEE-E3EE-4903-8DF4-EE7F15C5384D}" name="Overtime" totalsRowFunction="sum" totalsRowDxfId="8"/>
    <tableColumn id="4" xr3:uid="{33472FC3-F10B-43A3-A51D-D1CBB54C1991}" name="Week 2" totalsRowFunction="sum" totalsRowDxfId="7"/>
    <tableColumn id="5" xr3:uid="{7D293F0F-7CEF-4B1B-9E08-AC796C052F32}" name="Overtime " totalsRowFunction="sum" totalsRowDxfId="6"/>
    <tableColumn id="6" xr3:uid="{99836FC3-C537-4FA8-B123-AB245031CB30}" name="Week 3" totalsRowFunction="sum" totalsRowDxfId="5"/>
    <tableColumn id="7" xr3:uid="{DBA906A3-5161-40C1-BC7E-4B0254409ACB}" name="Overtime  " totalsRowFunction="sum" totalsRowDxfId="4"/>
    <tableColumn id="8" xr3:uid="{16C65E8B-8226-4168-BAFE-1D09C8D0E48B}" name="Week 4" totalsRowFunction="sum" totalsRowDxfId="3"/>
    <tableColumn id="9" xr3:uid="{061B0373-DA72-4837-82EC-26762FAE1568}" name="Overtime   " totalsRowFunction="sum" totalsRowDxfId="2"/>
    <tableColumn id="10" xr3:uid="{03A9AF67-4D05-4D99-A303-0B12733FA8CB}" name="Week 5" totalsRowFunction="sum" totalsRowDxfId="1"/>
    <tableColumn id="11" xr3:uid="{44053E3B-AE2A-4D1B-8517-1468E37F401D}" name="Overtime    " totalsRowFunction="sum" totalsRowDxfId="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Enter Regular and Overtime hours for each weekday and all weeks in the month of September in this table. Total Weekly Hours and Total Regular Hours are calculated automaticall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y" displayName="February" ref="E14:O22" totalsRowCount="1" headerRowDxfId="231" dataDxfId="229" headerRowBorderDxfId="230" tableBorderDxfId="228" totalsRowBorderDxfId="227" headerRowCellStyle="Heading 3">
  <autoFilter ref="E14:O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February" totalsRowLabel="Total weekly hours" dataDxfId="226" totalsRowDxfId="225" dataCellStyle="Heading 4"/>
    <tableColumn id="2" xr3:uid="{00000000-0010-0000-0100-000002000000}" name="Week 1" totalsRowFunction="custom" dataDxfId="224" totalsRowDxfId="223">
      <totalsRowFormula>SUM(F15:F21)</totalsRowFormula>
    </tableColumn>
    <tableColumn id="3" xr3:uid="{00000000-0010-0000-0100-000003000000}" name="Overtime" totalsRowFunction="custom" dataDxfId="222" totalsRowDxfId="221">
      <totalsRowFormula>SUM(G15:G21)</totalsRowFormula>
    </tableColumn>
    <tableColumn id="4" xr3:uid="{00000000-0010-0000-0100-000004000000}" name="Week 2" totalsRowFunction="custom" dataDxfId="220" totalsRowDxfId="219">
      <totalsRowFormula>SUM(H15:H21)</totalsRowFormula>
    </tableColumn>
    <tableColumn id="5" xr3:uid="{00000000-0010-0000-0100-000005000000}" name="Overtime  " totalsRowFunction="custom" dataDxfId="218" totalsRowDxfId="217">
      <totalsRowFormula>SUM(I15:I21)</totalsRowFormula>
    </tableColumn>
    <tableColumn id="6" xr3:uid="{00000000-0010-0000-0100-000006000000}" name="Week 3" totalsRowFunction="custom" dataDxfId="216" totalsRowDxfId="215">
      <totalsRowFormula>SUM(J15:J21)</totalsRowFormula>
    </tableColumn>
    <tableColumn id="7" xr3:uid="{00000000-0010-0000-0100-000007000000}" name="Overtime   " totalsRowFunction="custom" dataDxfId="214" totalsRowDxfId="213">
      <totalsRowFormula>SUM(K15:K21)</totalsRowFormula>
    </tableColumn>
    <tableColumn id="8" xr3:uid="{00000000-0010-0000-0100-000008000000}" name="Week 4" totalsRowFunction="custom" dataDxfId="212" totalsRowDxfId="211">
      <totalsRowFormula>SUM(L15:L21)</totalsRowFormula>
    </tableColumn>
    <tableColumn id="9" xr3:uid="{00000000-0010-0000-0100-000009000000}" name="Overtime    " totalsRowFunction="custom" dataDxfId="210" totalsRowDxfId="209">
      <totalsRowFormula>SUM(M15:M21)</totalsRowFormula>
    </tableColumn>
    <tableColumn id="10" xr3:uid="{00000000-0010-0000-0100-00000A000000}" name="Week 5" totalsRowFunction="custom" dataDxfId="208" totalsRowDxfId="207">
      <totalsRowFormula>SUM(N15:N21)</totalsRowFormula>
    </tableColumn>
    <tableColumn id="11" xr3:uid="{00000000-0010-0000-0100-00000B000000}" name="Overtime     " totalsRowFunction="custom" dataDxfId="206" totalsRowDxfId="205">
      <totalsRowFormula>SUM(O15:O21)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February in this table. Total Weekly Hours and Total Regular Hours are calculated automaticall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ch" displayName="March" ref="E25:O33" totalsRowCount="1" headerRowDxfId="204" dataDxfId="202" totalsRowDxfId="200" headerRowBorderDxfId="203" tableBorderDxfId="201" headerRowCellStyle="Heading 3">
  <autoFilter ref="E25:O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March" totalsRowLabel="Total weekly hours" dataDxfId="199" totalsRowDxfId="198" dataCellStyle="Heading 4"/>
    <tableColumn id="2" xr3:uid="{00000000-0010-0000-0200-000002000000}" name="Week 1" totalsRowFunction="custom" dataDxfId="197" totalsRowDxfId="196">
      <totalsRowFormula>SUM(F26:F32)</totalsRowFormula>
    </tableColumn>
    <tableColumn id="3" xr3:uid="{00000000-0010-0000-0200-000003000000}" name="Overtime" totalsRowFunction="custom" dataDxfId="195" totalsRowDxfId="194">
      <totalsRowFormula>SUM(G26:G32)</totalsRowFormula>
    </tableColumn>
    <tableColumn id="4" xr3:uid="{00000000-0010-0000-0200-000004000000}" name="Week 2" totalsRowFunction="custom" dataDxfId="193" totalsRowDxfId="192">
      <totalsRowFormula>SUM(H26:H32)</totalsRowFormula>
    </tableColumn>
    <tableColumn id="5" xr3:uid="{00000000-0010-0000-0200-000005000000}" name="Overtime " totalsRowFunction="custom" dataDxfId="191" totalsRowDxfId="190">
      <totalsRowFormula>SUM(I26:I32)</totalsRowFormula>
    </tableColumn>
    <tableColumn id="6" xr3:uid="{00000000-0010-0000-0200-000006000000}" name="Week 3" totalsRowFunction="custom" dataDxfId="189" totalsRowDxfId="188">
      <totalsRowFormula>SUM(J26:J32)</totalsRowFormula>
    </tableColumn>
    <tableColumn id="7" xr3:uid="{00000000-0010-0000-0200-000007000000}" name="Overtime  " totalsRowFunction="custom" dataDxfId="187" totalsRowDxfId="186">
      <totalsRowFormula>SUM(K26:K32)</totalsRowFormula>
    </tableColumn>
    <tableColumn id="8" xr3:uid="{00000000-0010-0000-0200-000008000000}" name="Week 4" totalsRowFunction="custom" dataDxfId="185" totalsRowDxfId="184">
      <totalsRowFormula>SUM(L26:L32)</totalsRowFormula>
    </tableColumn>
    <tableColumn id="9" xr3:uid="{00000000-0010-0000-0200-000009000000}" name="Overtime    " totalsRowFunction="custom" dataDxfId="183" totalsRowDxfId="182">
      <totalsRowFormula>SUM(M26:M32)</totalsRowFormula>
    </tableColumn>
    <tableColumn id="10" xr3:uid="{00000000-0010-0000-0200-00000A000000}" name="Week 5" totalsRowFunction="custom" dataDxfId="181" totalsRowDxfId="180">
      <totalsRowFormula>SUM(N26:N32)</totalsRowFormula>
    </tableColumn>
    <tableColumn id="11" xr3:uid="{00000000-0010-0000-0200-00000B000000}" name="Overtime     " totalsRowFunction="custom" dataDxfId="179" totalsRowDxfId="178">
      <totalsRowFormula>SUM(O26:O32)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March in this table. Total Weekly Hours and Total Regular Hours are calculated automaticall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" displayName="April" ref="E36:O44" totalsRowCount="1" headerRowDxfId="177" dataDxfId="175" totalsRowDxfId="173" headerRowBorderDxfId="176" tableBorderDxfId="174" headerRowCellStyle="Heading 3">
  <autoFilter ref="E36:O4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April" totalsRowLabel="Total weekly hours" dataDxfId="172" totalsRowDxfId="171" dataCellStyle="Heading 4"/>
    <tableColumn id="2" xr3:uid="{00000000-0010-0000-0300-000002000000}" name="Week 1" totalsRowFunction="custom" dataDxfId="170" totalsRowDxfId="169">
      <totalsRowFormula>SUM(F37:F43)</totalsRowFormula>
    </tableColumn>
    <tableColumn id="3" xr3:uid="{00000000-0010-0000-0300-000003000000}" name="Overtime" totalsRowFunction="custom" dataDxfId="168" totalsRowDxfId="167">
      <totalsRowFormula>SUM(G37:G43)</totalsRowFormula>
    </tableColumn>
    <tableColumn id="4" xr3:uid="{00000000-0010-0000-0300-000004000000}" name="Week 2" totalsRowFunction="custom" dataDxfId="166" totalsRowDxfId="165">
      <totalsRowFormula>SUM(H37:H43)</totalsRowFormula>
    </tableColumn>
    <tableColumn id="5" xr3:uid="{00000000-0010-0000-0300-000005000000}" name="Overtime  " totalsRowFunction="custom" dataDxfId="164" totalsRowDxfId="163">
      <totalsRowFormula>SUM(I37:I43)</totalsRowFormula>
    </tableColumn>
    <tableColumn id="6" xr3:uid="{00000000-0010-0000-0300-000006000000}" name="Week 3" totalsRowFunction="custom" dataDxfId="162" totalsRowDxfId="161">
      <totalsRowFormula>SUM(J37:J43)</totalsRowFormula>
    </tableColumn>
    <tableColumn id="7" xr3:uid="{00000000-0010-0000-0300-000007000000}" name="Overtime   " totalsRowFunction="custom" dataDxfId="160" totalsRowDxfId="159">
      <totalsRowFormula>SUM(K37:K43)</totalsRowFormula>
    </tableColumn>
    <tableColumn id="8" xr3:uid="{00000000-0010-0000-0300-000008000000}" name="Week 4" totalsRowFunction="custom" dataDxfId="158" totalsRowDxfId="157">
      <totalsRowFormula>SUM(L37:L43)</totalsRowFormula>
    </tableColumn>
    <tableColumn id="9" xr3:uid="{00000000-0010-0000-0300-000009000000}" name="Overtime    " totalsRowFunction="custom" dataDxfId="156" totalsRowDxfId="155">
      <totalsRowFormula>SUM(M37:M43)</totalsRowFormula>
    </tableColumn>
    <tableColumn id="10" xr3:uid="{00000000-0010-0000-0300-00000A000000}" name="Week 5" totalsRowFunction="custom" dataDxfId="154" totalsRowDxfId="153">
      <totalsRowFormula>SUM(N37:N43)</totalsRowFormula>
    </tableColumn>
    <tableColumn id="11" xr3:uid="{00000000-0010-0000-0300-00000B000000}" name="Overtime     " totalsRowFunction="custom" dataDxfId="152" totalsRowDxfId="151">
      <totalsRowFormula>SUM(O37:O43)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April in this table. Total Weekly Hours and Total Regular Hours are calculated automaticall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y" displayName="May" ref="E47:O55" totalsRowCount="1" headerRowDxfId="150" dataDxfId="148" totalsRowDxfId="146" headerRowBorderDxfId="149" tableBorderDxfId="147" headerRowCellStyle="Heading 3">
  <autoFilter ref="E47:O5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May" totalsRowLabel="Total weekly hours" dataDxfId="145" totalsRowDxfId="144" dataCellStyle="Heading 4"/>
    <tableColumn id="2" xr3:uid="{00000000-0010-0000-0400-000002000000}" name="Week 1" totalsRowFunction="custom" dataDxfId="143" totalsRowDxfId="142">
      <totalsRowFormula>SUM(F48:F54)</totalsRowFormula>
    </tableColumn>
    <tableColumn id="3" xr3:uid="{00000000-0010-0000-0400-000003000000}" name="Overtime" totalsRowFunction="custom" dataDxfId="141" totalsRowDxfId="140">
      <totalsRowFormula>SUM(G48:G54)</totalsRowFormula>
    </tableColumn>
    <tableColumn id="4" xr3:uid="{00000000-0010-0000-0400-000004000000}" name="Week 2" totalsRowFunction="custom" dataDxfId="139" totalsRowDxfId="138">
      <totalsRowFormula>SUM(H48:H54)</totalsRowFormula>
    </tableColumn>
    <tableColumn id="5" xr3:uid="{00000000-0010-0000-0400-000005000000}" name="Overtime  " totalsRowFunction="custom" dataDxfId="137" totalsRowDxfId="136">
      <totalsRowFormula>SUM(I48:I54)</totalsRowFormula>
    </tableColumn>
    <tableColumn id="6" xr3:uid="{00000000-0010-0000-0400-000006000000}" name="Week 3" totalsRowFunction="custom" dataDxfId="135" totalsRowDxfId="134">
      <totalsRowFormula>SUM(J48:J54)</totalsRowFormula>
    </tableColumn>
    <tableColumn id="7" xr3:uid="{00000000-0010-0000-0400-000007000000}" name="Overtime   " totalsRowFunction="custom" dataDxfId="133" totalsRowDxfId="132">
      <totalsRowFormula>SUM(K48:K54)</totalsRowFormula>
    </tableColumn>
    <tableColumn id="8" xr3:uid="{00000000-0010-0000-0400-000008000000}" name="Week 4" totalsRowFunction="custom" dataDxfId="131" totalsRowDxfId="130">
      <totalsRowFormula>SUM(L48:L54)</totalsRowFormula>
    </tableColumn>
    <tableColumn id="9" xr3:uid="{00000000-0010-0000-0400-000009000000}" name="Overtime    " totalsRowFunction="custom" dataDxfId="129" totalsRowDxfId="128">
      <totalsRowFormula>SUM(M48:M54)</totalsRowFormula>
    </tableColumn>
    <tableColumn id="10" xr3:uid="{00000000-0010-0000-0400-00000A000000}" name="Week 5" totalsRowFunction="custom" dataDxfId="127" totalsRowDxfId="126">
      <totalsRowFormula>SUM(N48:N54)</totalsRowFormula>
    </tableColumn>
    <tableColumn id="11" xr3:uid="{00000000-0010-0000-0400-00000B000000}" name="Overtime     " totalsRowFunction="custom" dataDxfId="125" totalsRowDxfId="124">
      <totalsRowFormula>SUM(O48:O54)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May in this table. Total Weekly Hours and Total Regular Hours are calculated automaticall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June" displayName="June" ref="E58:O66" totalsRowCount="1" headerRowDxfId="123" dataDxfId="121" totalsRowDxfId="119" headerRowBorderDxfId="122" tableBorderDxfId="120" headerRowCellStyle="Heading 3">
  <autoFilter ref="E58:O6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June" totalsRowLabel="Total weekly hours" dataDxfId="118" totalsRowDxfId="117" dataCellStyle="Heading 4"/>
    <tableColumn id="2" xr3:uid="{00000000-0010-0000-0500-000002000000}" name="Week 1" totalsRowFunction="custom" dataDxfId="116" totalsRowDxfId="115">
      <totalsRowFormula>SUM(F59:F65)</totalsRowFormula>
    </tableColumn>
    <tableColumn id="3" xr3:uid="{00000000-0010-0000-0500-000003000000}" name="Overtime" totalsRowFunction="custom" dataDxfId="114" totalsRowDxfId="113">
      <totalsRowFormula>SUM(G59:G65)</totalsRowFormula>
    </tableColumn>
    <tableColumn id="4" xr3:uid="{00000000-0010-0000-0500-000004000000}" name="Week 2" totalsRowFunction="custom" dataDxfId="112" totalsRowDxfId="111">
      <totalsRowFormula>SUM(H59:H65)</totalsRowFormula>
    </tableColumn>
    <tableColumn id="5" xr3:uid="{00000000-0010-0000-0500-000005000000}" name="Overtime  " totalsRowFunction="custom" dataDxfId="110" totalsRowDxfId="109">
      <totalsRowFormula>SUM(I59:I65)</totalsRowFormula>
    </tableColumn>
    <tableColumn id="6" xr3:uid="{00000000-0010-0000-0500-000006000000}" name="Week 3" totalsRowFunction="custom" dataDxfId="108" totalsRowDxfId="107">
      <totalsRowFormula>SUM(J59:J65)</totalsRowFormula>
    </tableColumn>
    <tableColumn id="7" xr3:uid="{00000000-0010-0000-0500-000007000000}" name="Overtime   " totalsRowFunction="custom" dataDxfId="106" totalsRowDxfId="105">
      <totalsRowFormula>SUM(K59:K65)</totalsRowFormula>
    </tableColumn>
    <tableColumn id="8" xr3:uid="{00000000-0010-0000-0500-000008000000}" name="Week 4" totalsRowFunction="custom" dataDxfId="104" totalsRowDxfId="103">
      <totalsRowFormula>SUM(L59:L65)</totalsRowFormula>
    </tableColumn>
    <tableColumn id="9" xr3:uid="{00000000-0010-0000-0500-000009000000}" name="Overtime    " totalsRowFunction="custom" dataDxfId="102" totalsRowDxfId="101">
      <totalsRowFormula>SUM(M59:M65)</totalsRowFormula>
    </tableColumn>
    <tableColumn id="10" xr3:uid="{00000000-0010-0000-0500-00000A000000}" name="Week 5" totalsRowFunction="custom" dataDxfId="100" totalsRowDxfId="99">
      <totalsRowFormula>SUM(N59:N65)</totalsRowFormula>
    </tableColumn>
    <tableColumn id="11" xr3:uid="{00000000-0010-0000-0500-00000B000000}" name="Overtime     " totalsRowFunction="custom" dataDxfId="98" totalsRowDxfId="97">
      <totalsRowFormula>SUM(O59:O65)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June in this table. Total Weekly Hours and Total Regular Hours are calculated automatically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July" displayName="July" ref="E69:O77" totalsRowCount="1" headerRowDxfId="96" dataDxfId="94" totalsRowDxfId="92" headerRowBorderDxfId="95" tableBorderDxfId="93" headerRowCellStyle="Heading 3">
  <autoFilter ref="E69:O76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July" totalsRowLabel="Total weekly hours" dataDxfId="91" totalsRowDxfId="90" dataCellStyle="Heading 4"/>
    <tableColumn id="2" xr3:uid="{00000000-0010-0000-0600-000002000000}" name="Week 1" totalsRowFunction="custom" dataDxfId="89" totalsRowDxfId="88">
      <totalsRowFormula>SUM(F70:F76)</totalsRowFormula>
    </tableColumn>
    <tableColumn id="3" xr3:uid="{00000000-0010-0000-0600-000003000000}" name="Overtime" totalsRowFunction="custom" dataDxfId="87" totalsRowDxfId="86">
      <totalsRowFormula>SUM(G70:G76)</totalsRowFormula>
    </tableColumn>
    <tableColumn id="4" xr3:uid="{00000000-0010-0000-0600-000004000000}" name="Week 2" totalsRowFunction="custom" dataDxfId="85" totalsRowDxfId="84">
      <totalsRowFormula>SUM(H70:H76)</totalsRowFormula>
    </tableColumn>
    <tableColumn id="5" xr3:uid="{00000000-0010-0000-0600-000005000000}" name="Overtime " totalsRowFunction="custom" dataDxfId="83" totalsRowDxfId="82">
      <totalsRowFormula>SUM(I70:I76)</totalsRowFormula>
    </tableColumn>
    <tableColumn id="6" xr3:uid="{00000000-0010-0000-0600-000006000000}" name="Week 3" totalsRowFunction="custom" dataDxfId="81" totalsRowDxfId="80">
      <totalsRowFormula>SUM(J70:J76)</totalsRowFormula>
    </tableColumn>
    <tableColumn id="7" xr3:uid="{00000000-0010-0000-0600-000007000000}" name="Overtime  " totalsRowFunction="custom" dataDxfId="79" totalsRowDxfId="78">
      <totalsRowFormula>SUM(K70:K76)</totalsRowFormula>
    </tableColumn>
    <tableColumn id="8" xr3:uid="{00000000-0010-0000-0600-000008000000}" name="Week 4" totalsRowFunction="custom" dataDxfId="77" totalsRowDxfId="76">
      <totalsRowFormula>SUM(L70:L76)</totalsRowFormula>
    </tableColumn>
    <tableColumn id="9" xr3:uid="{00000000-0010-0000-0600-000009000000}" name="Overtime   " totalsRowFunction="custom" dataDxfId="75" totalsRowDxfId="74">
      <totalsRowFormula>SUM(M70:M76)</totalsRowFormula>
    </tableColumn>
    <tableColumn id="10" xr3:uid="{00000000-0010-0000-0600-00000A000000}" name="Week 5" totalsRowFunction="custom" dataDxfId="73" totalsRowDxfId="72">
      <totalsRowFormula>SUM(N70:N76)</totalsRowFormula>
    </tableColumn>
    <tableColumn id="11" xr3:uid="{00000000-0010-0000-0600-00000B000000}" name="Overtime     " totalsRowFunction="custom" dataDxfId="71" totalsRowDxfId="70">
      <totalsRowFormula>SUM(O70:O76)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July in this table. Total Weekly Hours and Total Regular Hours are calculated automaticall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October" displayName="October" ref="E102:O110" totalsRowCount="1" headerRowDxfId="69" headerRowBorderDxfId="68" tableBorderDxfId="67" headerRowCellStyle="Heading 3">
  <autoFilter ref="E102:O109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October" totalsRowLabel="Total weekly hours" totalsRowDxfId="66"/>
    <tableColumn id="2" xr3:uid="{EAA6CD08-D237-4AB1-A3B7-0658489595A6}" name="Week 1" totalsRowFunction="sum" totalsRowDxfId="65"/>
    <tableColumn id="3" xr3:uid="{E46C106C-D054-4212-90C2-B908BE72E608}" name="Overtime" totalsRowFunction="sum" totalsRowDxfId="64"/>
    <tableColumn id="4" xr3:uid="{E669B4EB-D44F-428E-A64B-864E5538E354}" name="Week 2" totalsRowFunction="sum" totalsRowDxfId="63"/>
    <tableColumn id="5" xr3:uid="{943D887D-EB21-43FC-97A6-D2BAAE43958D}" name="Overtime " totalsRowFunction="sum" totalsRowDxfId="62"/>
    <tableColumn id="6" xr3:uid="{E0410AFF-9A81-4570-8336-C1C0B94AE31F}" name="Week 3" totalsRowFunction="sum" totalsRowDxfId="61"/>
    <tableColumn id="7" xr3:uid="{0A2C7DCA-4487-4AE6-A45E-EF1989C96BDD}" name="Overtime  " totalsRowFunction="sum" totalsRowDxfId="60"/>
    <tableColumn id="8" xr3:uid="{DE4CFC82-2A30-4F0A-8BCF-180B0B9203AE}" name="Week 4" totalsRowFunction="sum" totalsRowDxfId="59"/>
    <tableColumn id="9" xr3:uid="{C83710AB-6715-448C-BFDD-C2ED42F8939A}" name="Overtime   " totalsRowFunction="sum" totalsRowDxfId="58"/>
    <tableColumn id="10" xr3:uid="{24B905EA-2DE0-49F5-8CCB-53B703CC28CA}" name="Week 5" totalsRowFunction="sum" totalsRowDxfId="57"/>
    <tableColumn id="11" xr3:uid="{A2553B1A-B036-4F0E-9A0D-E1CEA0EE0C11}" name="Overtime    " totalsRowFunction="sum" totalsRowDxfId="5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Enter Regular and Overtime hours for each weekday and all weeks in the month of October in this table. Total Weekly Hours and Total Regular Hours are calculated automaticall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November" displayName="November" ref="E113:O121" totalsRowCount="1" headerRowDxfId="55" headerRowBorderDxfId="54" tableBorderDxfId="53" headerRowCellStyle="Heading 3">
  <autoFilter ref="E113:O120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November" totalsRowLabel="Total weekly hours" totalsRowDxfId="52"/>
    <tableColumn id="2" xr3:uid="{FA8DA2C8-8CCB-4717-AFAB-CC50B17D67DB}" name="Week 1" totalsRowFunction="sum" totalsRowDxfId="51"/>
    <tableColumn id="3" xr3:uid="{31D5831C-6591-4745-A6CF-CA386A418AED}" name="Overtime" totalsRowFunction="sum" totalsRowDxfId="50"/>
    <tableColumn id="4" xr3:uid="{B9E22EEC-B5FD-436F-9D89-51A4E36DEB3D}" name="Week 2" totalsRowFunction="sum" totalsRowDxfId="49"/>
    <tableColumn id="5" xr3:uid="{1EA92D92-F6A2-4810-8D27-385BA5004175}" name="Overtime " totalsRowFunction="sum" totalsRowDxfId="48"/>
    <tableColumn id="6" xr3:uid="{CCB4FB4F-B2CF-4855-B11E-7DBFD861A163}" name="Week 3" totalsRowFunction="sum" totalsRowDxfId="47"/>
    <tableColumn id="7" xr3:uid="{B05D444E-57D6-4AE6-AB56-6D5206ABC9BA}" name="Overtime  " totalsRowFunction="sum" totalsRowDxfId="46"/>
    <tableColumn id="8" xr3:uid="{098B34DD-5E46-4CCA-BCB7-03538BE8208A}" name="Week 4" totalsRowFunction="sum" totalsRowDxfId="45"/>
    <tableColumn id="9" xr3:uid="{0D401A23-4B51-4DFF-81F1-F1B876D7BB9A}" name="Overtime    " totalsRowFunction="sum" totalsRowDxfId="44"/>
    <tableColumn id="10" xr3:uid="{97C5530B-7280-44ED-9B49-6834DB3BE39C}" name="Week 5" totalsRowFunction="sum" totalsRowDxfId="43"/>
    <tableColumn id="11" xr3:uid="{1D1AFEAB-2784-48F3-8CBD-E02B102AB5B9}" name="Overtime     " totalsRowFunction="sum" totalsRowDxfId="4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Enter Regular and Overtime hours for each weekday and all weeks in the month of November in this table. Total Weekly Hours and Total Regular Hours are calculated automatically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257"/>
  <sheetViews>
    <sheetView showGridLines="0" tabSelected="1" zoomScaleNormal="100" workbookViewId="0">
      <selection activeCell="E1" sqref="E1"/>
    </sheetView>
  </sheetViews>
  <sheetFormatPr baseColWidth="10" defaultColWidth="8.83203125" defaultRowHeight="13" x14ac:dyDescent="0.15"/>
  <cols>
    <col min="1" max="1" width="2.83203125" style="38" customWidth="1"/>
    <col min="2" max="3" width="20.6640625" style="34" customWidth="1"/>
    <col min="4" max="4" width="2.5" style="34" customWidth="1"/>
    <col min="5" max="5" width="26.83203125" style="21" customWidth="1"/>
    <col min="6" max="6" width="12.5" style="21" customWidth="1"/>
    <col min="7" max="7" width="21.5" style="30" customWidth="1"/>
    <col min="8" max="8" width="12.5" style="30" customWidth="1"/>
    <col min="9" max="9" width="21.5" style="30" customWidth="1"/>
    <col min="10" max="10" width="12.5" style="30" customWidth="1"/>
    <col min="11" max="11" width="21.5" style="30" customWidth="1"/>
    <col min="12" max="12" width="12.5" style="30" customWidth="1"/>
    <col min="13" max="13" width="21.5" style="30" customWidth="1"/>
    <col min="14" max="14" width="12.5" style="30" customWidth="1"/>
    <col min="15" max="15" width="21.5" style="30" customWidth="1"/>
    <col min="16" max="16" width="2.5" style="21" customWidth="1"/>
  </cols>
  <sheetData>
    <row r="1" spans="1:16" ht="163" customHeight="1" x14ac:dyDescent="0.15">
      <c r="A1" s="118"/>
      <c r="B1" s="119" t="s">
        <v>41</v>
      </c>
      <c r="C1" s="119"/>
      <c r="D1" s="120"/>
      <c r="E1" s="120"/>
      <c r="F1" s="120"/>
      <c r="G1" s="118"/>
      <c r="H1" s="118"/>
      <c r="I1" s="118"/>
      <c r="J1" s="118"/>
      <c r="K1" s="118"/>
      <c r="L1" s="118"/>
      <c r="M1" s="118"/>
      <c r="N1" s="118"/>
      <c r="O1" s="118"/>
      <c r="P1" s="120"/>
    </row>
    <row r="2" spans="1:16" ht="30" customHeight="1" x14ac:dyDescent="0.3">
      <c r="A2" s="53"/>
      <c r="D2" s="54"/>
      <c r="E2" s="110" t="s">
        <v>6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52"/>
    </row>
    <row r="3" spans="1:16" ht="30" customHeight="1" x14ac:dyDescent="0.25">
      <c r="A3" s="37"/>
      <c r="B3" s="40" t="s">
        <v>42</v>
      </c>
      <c r="C3" s="55"/>
      <c r="D3" s="44"/>
      <c r="E3" s="62" t="s">
        <v>7</v>
      </c>
      <c r="F3" s="63" t="s">
        <v>30</v>
      </c>
      <c r="G3" s="63" t="s">
        <v>31</v>
      </c>
      <c r="H3" s="63" t="s">
        <v>32</v>
      </c>
      <c r="I3" s="63" t="s">
        <v>33</v>
      </c>
      <c r="J3" s="63" t="s">
        <v>35</v>
      </c>
      <c r="K3" s="64" t="s">
        <v>36</v>
      </c>
      <c r="L3" s="63" t="s">
        <v>37</v>
      </c>
      <c r="M3" s="63" t="s">
        <v>38</v>
      </c>
      <c r="N3" s="63" t="s">
        <v>39</v>
      </c>
      <c r="O3" s="63" t="s">
        <v>40</v>
      </c>
      <c r="P3" s="35"/>
    </row>
    <row r="4" spans="1:16" ht="15" x14ac:dyDescent="0.25">
      <c r="B4" s="41" t="s">
        <v>0</v>
      </c>
      <c r="C4" s="56"/>
      <c r="D4" s="45"/>
      <c r="E4" s="20" t="s">
        <v>8</v>
      </c>
      <c r="F4" s="31">
        <v>8</v>
      </c>
      <c r="G4" s="32"/>
      <c r="H4" s="32"/>
      <c r="I4" s="32"/>
      <c r="J4" s="32"/>
      <c r="K4" s="65"/>
      <c r="L4" s="32"/>
      <c r="M4" s="32"/>
      <c r="N4" s="32"/>
      <c r="O4" s="32"/>
      <c r="P4" s="35"/>
    </row>
    <row r="5" spans="1:16" ht="15" x14ac:dyDescent="0.25">
      <c r="B5" s="41" t="s">
        <v>1</v>
      </c>
      <c r="C5" s="57"/>
      <c r="D5" s="45"/>
      <c r="E5" s="20" t="s">
        <v>9</v>
      </c>
      <c r="F5" s="31">
        <v>8</v>
      </c>
      <c r="G5" s="32">
        <v>2</v>
      </c>
      <c r="H5" s="32"/>
      <c r="I5" s="32"/>
      <c r="J5" s="32"/>
      <c r="K5" s="32"/>
      <c r="L5" s="32"/>
      <c r="M5" s="32"/>
      <c r="N5" s="32"/>
      <c r="O5" s="32"/>
      <c r="P5" s="35"/>
    </row>
    <row r="6" spans="1:16" ht="15" x14ac:dyDescent="0.25">
      <c r="B6" s="41" t="s">
        <v>2</v>
      </c>
      <c r="C6" s="56"/>
      <c r="D6" s="46"/>
      <c r="E6" s="20" t="s">
        <v>10</v>
      </c>
      <c r="F6" s="31"/>
      <c r="G6" s="32"/>
      <c r="H6" s="32"/>
      <c r="I6" s="32"/>
      <c r="J6" s="32"/>
      <c r="K6" s="32"/>
      <c r="L6" s="32"/>
      <c r="M6" s="32"/>
      <c r="N6" s="32"/>
      <c r="O6" s="32"/>
      <c r="P6" s="35"/>
    </row>
    <row r="7" spans="1:16" ht="15" x14ac:dyDescent="0.25">
      <c r="D7" s="46"/>
      <c r="E7" s="20" t="s">
        <v>11</v>
      </c>
      <c r="F7" s="31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ht="15" x14ac:dyDescent="0.25">
      <c r="B8" s="41"/>
      <c r="D8" s="46"/>
      <c r="E8" s="20" t="s">
        <v>12</v>
      </c>
      <c r="F8" s="31"/>
      <c r="G8" s="32"/>
      <c r="H8" s="32"/>
      <c r="I8" s="32"/>
      <c r="J8" s="32"/>
      <c r="K8" s="32"/>
      <c r="L8" s="32"/>
      <c r="M8" s="32"/>
      <c r="N8" s="32"/>
      <c r="O8" s="32"/>
      <c r="P8" s="35"/>
    </row>
    <row r="9" spans="1:16" ht="15" x14ac:dyDescent="0.25">
      <c r="D9" s="46"/>
      <c r="E9" s="20" t="s">
        <v>13</v>
      </c>
      <c r="F9" s="31"/>
      <c r="G9" s="32"/>
      <c r="H9" s="32"/>
      <c r="I9" s="32"/>
      <c r="J9" s="32"/>
      <c r="K9" s="32"/>
      <c r="L9" s="32"/>
      <c r="M9" s="32"/>
      <c r="N9" s="32"/>
      <c r="O9" s="32"/>
      <c r="P9" s="35"/>
    </row>
    <row r="10" spans="1:16" ht="15" x14ac:dyDescent="0.25">
      <c r="B10" s="40" t="s">
        <v>3</v>
      </c>
      <c r="C10" s="58">
        <f>RegularHrs</f>
        <v>31</v>
      </c>
      <c r="D10" s="47"/>
      <c r="E10" s="68" t="s">
        <v>14</v>
      </c>
      <c r="F10" s="67"/>
      <c r="G10" s="66"/>
      <c r="H10" s="66"/>
      <c r="I10" s="66"/>
      <c r="J10" s="66"/>
      <c r="K10" s="66"/>
      <c r="L10" s="66"/>
      <c r="M10" s="66"/>
      <c r="N10" s="66"/>
      <c r="O10" s="66"/>
      <c r="P10" s="35"/>
    </row>
    <row r="11" spans="1:16" ht="17" thickBot="1" x14ac:dyDescent="0.3">
      <c r="B11" s="41" t="s">
        <v>4</v>
      </c>
      <c r="C11" s="59">
        <f>Overtime_hrs</f>
        <v>4</v>
      </c>
      <c r="D11" s="48"/>
      <c r="E11" s="25" t="s">
        <v>15</v>
      </c>
      <c r="F11" s="17">
        <f t="shared" ref="F11:O11" si="0">SUM(F4:F10)</f>
        <v>16</v>
      </c>
      <c r="G11" s="18">
        <f t="shared" si="0"/>
        <v>2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9">
        <f t="shared" si="0"/>
        <v>0</v>
      </c>
      <c r="P11" s="35"/>
    </row>
    <row r="12" spans="1:16" ht="23" customHeight="1" x14ac:dyDescent="0.25">
      <c r="B12" s="42" t="s">
        <v>5</v>
      </c>
      <c r="C12" s="60">
        <f>RegularHrs+Overtime_hrs</f>
        <v>35</v>
      </c>
      <c r="D12" s="49"/>
      <c r="E12" s="82" t="str">
        <f ca="1">TEXT(DATEVALUE(January[[#Headers],[January]]&amp;"  "&amp;YEAR(TODAY())),"mmm.")&amp;" total: Regular hours"</f>
        <v>Jan. total: Regular hours</v>
      </c>
      <c r="F12" s="83">
        <f>SUM(January[Week 1],January[Week 2],January[Week 3],January[Week 4],January[Week 5])</f>
        <v>16</v>
      </c>
      <c r="G12" s="112" t="str">
        <f ca="1">TEXT(DATEVALUE(January[[#Headers],[January]]&amp;"  "&amp;YEAR(TODAY())),"mmm.")&amp;" total: Overtime"</f>
        <v>Jan. total: Overtime</v>
      </c>
      <c r="H12" s="112"/>
      <c r="I12" s="84">
        <f>SUM(January[Overtime],January[[Overtime  ]],January[[Overtime   ]],January[[Overtime    ]],January[[Overtime     ]])</f>
        <v>2</v>
      </c>
      <c r="J12" s="85"/>
      <c r="K12" s="85"/>
      <c r="L12" s="85"/>
      <c r="M12" s="85"/>
      <c r="N12" s="85"/>
      <c r="O12" s="86"/>
      <c r="P12" s="35"/>
    </row>
    <row r="13" spans="1:16" ht="22.5" customHeight="1" x14ac:dyDescent="0.25">
      <c r="B13" s="42"/>
      <c r="C13" s="61"/>
      <c r="D13" s="46"/>
      <c r="E13" s="35"/>
      <c r="F13" s="35"/>
      <c r="G13" s="79"/>
      <c r="H13" s="79"/>
      <c r="I13" s="79"/>
      <c r="J13" s="79"/>
      <c r="K13" s="79"/>
      <c r="L13" s="79"/>
      <c r="M13" s="79"/>
      <c r="N13" s="79"/>
      <c r="O13" s="81"/>
      <c r="P13" s="35"/>
    </row>
    <row r="14" spans="1:16" ht="30" customHeight="1" x14ac:dyDescent="0.15">
      <c r="C14" s="46"/>
      <c r="D14" s="46"/>
      <c r="E14" s="62" t="s">
        <v>16</v>
      </c>
      <c r="F14" s="63" t="s">
        <v>30</v>
      </c>
      <c r="G14" s="69" t="s">
        <v>31</v>
      </c>
      <c r="H14" s="69" t="s">
        <v>32</v>
      </c>
      <c r="I14" s="69" t="s">
        <v>33</v>
      </c>
      <c r="J14" s="69" t="s">
        <v>35</v>
      </c>
      <c r="K14" s="70" t="s">
        <v>36</v>
      </c>
      <c r="L14" s="69" t="s">
        <v>37</v>
      </c>
      <c r="M14" s="69" t="s">
        <v>38</v>
      </c>
      <c r="N14" s="69" t="s">
        <v>39</v>
      </c>
      <c r="O14" s="69" t="s">
        <v>40</v>
      </c>
      <c r="P14" s="35"/>
    </row>
    <row r="15" spans="1:16" ht="15" x14ac:dyDescent="0.25">
      <c r="D15" s="46"/>
      <c r="E15" s="5" t="s">
        <v>8</v>
      </c>
      <c r="F15" s="6">
        <v>8</v>
      </c>
      <c r="G15" s="11"/>
      <c r="H15" s="11"/>
      <c r="I15" s="11"/>
      <c r="J15" s="11"/>
      <c r="K15" s="71"/>
      <c r="L15" s="11"/>
      <c r="M15" s="11"/>
      <c r="N15" s="11"/>
      <c r="O15" s="13"/>
      <c r="P15" s="35"/>
    </row>
    <row r="16" spans="1:16" ht="15" x14ac:dyDescent="0.25">
      <c r="D16" s="47"/>
      <c r="E16" s="4" t="s">
        <v>9</v>
      </c>
      <c r="F16" s="2">
        <v>7</v>
      </c>
      <c r="G16" s="12">
        <v>2</v>
      </c>
      <c r="H16" s="12"/>
      <c r="I16" s="12"/>
      <c r="J16" s="12"/>
      <c r="K16" s="12"/>
      <c r="L16" s="12"/>
      <c r="M16" s="12"/>
      <c r="N16" s="12"/>
      <c r="O16" s="16"/>
      <c r="P16" s="35"/>
    </row>
    <row r="17" spans="1:16" ht="15" x14ac:dyDescent="0.25">
      <c r="D17" s="46"/>
      <c r="E17" s="5" t="s">
        <v>10</v>
      </c>
      <c r="F17" s="6"/>
      <c r="G17" s="11"/>
      <c r="H17" s="11"/>
      <c r="I17" s="11"/>
      <c r="J17" s="11"/>
      <c r="K17" s="11"/>
      <c r="L17" s="11"/>
      <c r="M17" s="11"/>
      <c r="N17" s="11"/>
      <c r="O17" s="13"/>
      <c r="P17" s="35"/>
    </row>
    <row r="18" spans="1:16" ht="15" x14ac:dyDescent="0.25">
      <c r="D18" s="46"/>
      <c r="E18" s="4" t="s">
        <v>11</v>
      </c>
      <c r="F18" s="2"/>
      <c r="G18" s="12"/>
      <c r="H18" s="12"/>
      <c r="I18" s="12"/>
      <c r="J18" s="12"/>
      <c r="K18" s="12"/>
      <c r="L18" s="12"/>
      <c r="M18" s="12"/>
      <c r="N18" s="12"/>
      <c r="O18" s="16"/>
      <c r="P18" s="35"/>
    </row>
    <row r="19" spans="1:16" ht="15" x14ac:dyDescent="0.25">
      <c r="D19" s="46"/>
      <c r="E19" s="5" t="s">
        <v>12</v>
      </c>
      <c r="F19" s="6"/>
      <c r="G19" s="11"/>
      <c r="H19" s="11"/>
      <c r="I19" s="11"/>
      <c r="J19" s="11"/>
      <c r="K19" s="11"/>
      <c r="L19" s="11"/>
      <c r="M19" s="11"/>
      <c r="N19" s="11"/>
      <c r="O19" s="13"/>
      <c r="P19" s="35"/>
    </row>
    <row r="20" spans="1:16" ht="15" x14ac:dyDescent="0.25">
      <c r="D20" s="46"/>
      <c r="E20" s="4" t="s">
        <v>13</v>
      </c>
      <c r="F20" s="2"/>
      <c r="G20" s="12"/>
      <c r="H20" s="12"/>
      <c r="I20" s="12"/>
      <c r="J20" s="12"/>
      <c r="K20" s="12"/>
      <c r="L20" s="12"/>
      <c r="M20" s="12"/>
      <c r="N20" s="12"/>
      <c r="O20" s="16"/>
      <c r="P20" s="35"/>
    </row>
    <row r="21" spans="1:16" ht="15" x14ac:dyDescent="0.25">
      <c r="D21" s="46"/>
      <c r="E21" s="72" t="s">
        <v>14</v>
      </c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35"/>
    </row>
    <row r="22" spans="1:16" ht="17" thickBot="1" x14ac:dyDescent="0.3">
      <c r="D22" s="49"/>
      <c r="E22" s="107" t="s">
        <v>15</v>
      </c>
      <c r="F22" s="104">
        <f t="shared" ref="F22:O22" si="1">SUM(F15:F21)</f>
        <v>15</v>
      </c>
      <c r="G22" s="105">
        <f t="shared" si="1"/>
        <v>2</v>
      </c>
      <c r="H22" s="105">
        <f t="shared" si="1"/>
        <v>0</v>
      </c>
      <c r="I22" s="105">
        <f t="shared" si="1"/>
        <v>0</v>
      </c>
      <c r="J22" s="105">
        <f t="shared" si="1"/>
        <v>0</v>
      </c>
      <c r="K22" s="105">
        <f t="shared" si="1"/>
        <v>0</v>
      </c>
      <c r="L22" s="105">
        <f t="shared" si="1"/>
        <v>0</v>
      </c>
      <c r="M22" s="105">
        <f t="shared" si="1"/>
        <v>0</v>
      </c>
      <c r="N22" s="105">
        <f t="shared" si="1"/>
        <v>0</v>
      </c>
      <c r="O22" s="106">
        <f t="shared" si="1"/>
        <v>0</v>
      </c>
      <c r="P22" s="35"/>
    </row>
    <row r="23" spans="1:16" ht="23" customHeight="1" x14ac:dyDescent="0.25">
      <c r="D23" s="49"/>
      <c r="E23" s="99" t="str">
        <f ca="1">TEXT(DATEVALUE(February[[#Headers],[February]]&amp;"  "&amp;YEAR(TODAY())),"mmm.")&amp;" total: Regular hours"</f>
        <v>Feb. total: Regular hours</v>
      </c>
      <c r="F23" s="100">
        <f>SUM(February[Week 1],February[Week 2],February[Week 3],February[Week 4],February[Week 5])</f>
        <v>15</v>
      </c>
      <c r="G23" s="113" t="str">
        <f ca="1">TEXT(DATEVALUE(February[[#Headers],[February]]&amp;" "&amp;YEAR(TODAY())),"mmm.")&amp;" total: Overtime"</f>
        <v>Feb. total: Overtime</v>
      </c>
      <c r="H23" s="113"/>
      <c r="I23" s="101">
        <f>SUM(February[Overtime],February[[Overtime  ]],February[[Overtime   ]],February[[Overtime    ]],February[[Overtime     ]])</f>
        <v>2</v>
      </c>
      <c r="J23" s="102"/>
      <c r="K23" s="102"/>
      <c r="L23" s="102"/>
      <c r="M23" s="102"/>
      <c r="N23" s="102"/>
      <c r="O23" s="103"/>
      <c r="P23" s="35"/>
    </row>
    <row r="24" spans="1:16" s="3" customFormat="1" x14ac:dyDescent="0.15">
      <c r="A24" s="38"/>
      <c r="B24" s="34"/>
      <c r="C24" s="34"/>
      <c r="D24" s="46"/>
      <c r="E24" s="35"/>
      <c r="F24" s="35"/>
      <c r="G24" s="79"/>
      <c r="H24" s="79"/>
      <c r="I24" s="79"/>
      <c r="J24" s="79"/>
      <c r="K24" s="79"/>
      <c r="L24" s="79"/>
      <c r="M24" s="79"/>
      <c r="N24" s="79"/>
      <c r="O24" s="81"/>
      <c r="P24" s="35"/>
    </row>
    <row r="25" spans="1:16" ht="30" customHeight="1" x14ac:dyDescent="0.15">
      <c r="D25" s="46"/>
      <c r="E25" s="75" t="s">
        <v>17</v>
      </c>
      <c r="F25" s="63" t="s">
        <v>30</v>
      </c>
      <c r="G25" s="69" t="s">
        <v>31</v>
      </c>
      <c r="H25" s="69" t="s">
        <v>32</v>
      </c>
      <c r="I25" s="69" t="s">
        <v>34</v>
      </c>
      <c r="J25" s="69" t="s">
        <v>35</v>
      </c>
      <c r="K25" s="69" t="s">
        <v>33</v>
      </c>
      <c r="L25" s="70" t="s">
        <v>37</v>
      </c>
      <c r="M25" s="69" t="s">
        <v>38</v>
      </c>
      <c r="N25" s="69" t="s">
        <v>39</v>
      </c>
      <c r="O25" s="69" t="s">
        <v>40</v>
      </c>
      <c r="P25" s="35"/>
    </row>
    <row r="26" spans="1:16" ht="15" x14ac:dyDescent="0.25">
      <c r="D26" s="46"/>
      <c r="E26" s="5" t="s">
        <v>8</v>
      </c>
      <c r="F26" s="6"/>
      <c r="G26" s="11"/>
      <c r="H26" s="11"/>
      <c r="I26" s="11"/>
      <c r="J26" s="11"/>
      <c r="K26" s="11"/>
      <c r="L26" s="71"/>
      <c r="M26" s="11"/>
      <c r="N26" s="11"/>
      <c r="O26" s="13"/>
      <c r="P26" s="35"/>
    </row>
    <row r="27" spans="1:16" ht="15" x14ac:dyDescent="0.25">
      <c r="D27" s="46"/>
      <c r="E27" s="4" t="s">
        <v>9</v>
      </c>
      <c r="F27" s="2"/>
      <c r="G27" s="12"/>
      <c r="H27" s="12"/>
      <c r="I27" s="12"/>
      <c r="J27" s="12"/>
      <c r="K27" s="12"/>
      <c r="L27" s="12"/>
      <c r="M27" s="12"/>
      <c r="N27" s="12"/>
      <c r="O27" s="16"/>
      <c r="P27" s="35"/>
    </row>
    <row r="28" spans="1:16" ht="15" x14ac:dyDescent="0.25">
      <c r="D28" s="46"/>
      <c r="E28" s="5" t="s">
        <v>10</v>
      </c>
      <c r="F28" s="6"/>
      <c r="G28" s="11"/>
      <c r="H28" s="11"/>
      <c r="I28" s="11"/>
      <c r="J28" s="11"/>
      <c r="K28" s="11"/>
      <c r="L28" s="11"/>
      <c r="M28" s="11"/>
      <c r="N28" s="11"/>
      <c r="O28" s="13"/>
      <c r="P28" s="35"/>
    </row>
    <row r="29" spans="1:16" ht="15" x14ac:dyDescent="0.25">
      <c r="D29" s="46"/>
      <c r="E29" s="4" t="s">
        <v>11</v>
      </c>
      <c r="F29" s="2"/>
      <c r="G29" s="12"/>
      <c r="H29" s="12"/>
      <c r="I29" s="12"/>
      <c r="J29" s="12"/>
      <c r="K29" s="12"/>
      <c r="L29" s="12"/>
      <c r="M29" s="12"/>
      <c r="N29" s="12"/>
      <c r="O29" s="16"/>
      <c r="P29" s="35"/>
    </row>
    <row r="30" spans="1:16" ht="15" x14ac:dyDescent="0.25">
      <c r="D30" s="46"/>
      <c r="E30" s="5" t="s">
        <v>12</v>
      </c>
      <c r="F30" s="6"/>
      <c r="G30" s="11"/>
      <c r="H30" s="11"/>
      <c r="I30" s="11"/>
      <c r="J30" s="11"/>
      <c r="K30" s="11"/>
      <c r="L30" s="11"/>
      <c r="M30" s="11"/>
      <c r="N30" s="11"/>
      <c r="O30" s="13"/>
      <c r="P30" s="35"/>
    </row>
    <row r="31" spans="1:16" ht="15" x14ac:dyDescent="0.25">
      <c r="D31" s="46"/>
      <c r="E31" s="4" t="s">
        <v>13</v>
      </c>
      <c r="F31" s="2"/>
      <c r="G31" s="12"/>
      <c r="H31" s="12"/>
      <c r="I31" s="12"/>
      <c r="J31" s="12"/>
      <c r="K31" s="12"/>
      <c r="L31" s="12"/>
      <c r="M31" s="12"/>
      <c r="N31" s="12"/>
      <c r="O31" s="16"/>
      <c r="P31" s="35"/>
    </row>
    <row r="32" spans="1:16" ht="15" x14ac:dyDescent="0.25">
      <c r="D32" s="46"/>
      <c r="E32" s="72" t="s">
        <v>14</v>
      </c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35"/>
    </row>
    <row r="33" spans="4:16" ht="17" thickBot="1" x14ac:dyDescent="0.3">
      <c r="D33" s="46"/>
      <c r="E33" s="25" t="s">
        <v>15</v>
      </c>
      <c r="F33" s="22">
        <f t="shared" ref="F33:O33" si="2">SUM(F26:F32)</f>
        <v>0</v>
      </c>
      <c r="G33" s="23">
        <f t="shared" si="2"/>
        <v>0</v>
      </c>
      <c r="H33" s="23">
        <f t="shared" si="2"/>
        <v>0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0</v>
      </c>
      <c r="O33" s="24">
        <f t="shared" si="2"/>
        <v>0</v>
      </c>
      <c r="P33" s="35"/>
    </row>
    <row r="34" spans="4:16" ht="23" customHeight="1" x14ac:dyDescent="0.25">
      <c r="D34" s="49"/>
      <c r="E34" s="91" t="str">
        <f ca="1">TEXT(DATEVALUE(March[[#Headers],[March]]&amp;" "&amp;YEAR(TODAY())),"mmm.")&amp;" total: Regular hours"</f>
        <v>Mar. total: Regular hours</v>
      </c>
      <c r="F34" s="87">
        <f>SUM(March[Week 1],March[Week 2],March[Week 3],March[Week 4],March[Week 5])</f>
        <v>0</v>
      </c>
      <c r="G34" s="108" t="str">
        <f ca="1">TEXT(DATEVALUE(March[[#Headers],[March]]&amp;" "&amp;YEAR(TODAY())),"mmm.")&amp;" total: Overtime"</f>
        <v>Mar. total: Overtime</v>
      </c>
      <c r="H34" s="108"/>
      <c r="I34" s="88">
        <f>SUM(March[Overtime],March[[Overtime ]],March[[Overtime  ]],March[[Overtime    ]],March[[Overtime     ]])</f>
        <v>0</v>
      </c>
      <c r="J34" s="89"/>
      <c r="K34" s="89"/>
      <c r="L34" s="89"/>
      <c r="M34" s="89"/>
      <c r="N34" s="89"/>
      <c r="O34" s="90"/>
      <c r="P34" s="35"/>
    </row>
    <row r="35" spans="4:16" ht="42" customHeight="1" thickBot="1" x14ac:dyDescent="0.35">
      <c r="D35" s="49"/>
      <c r="E35" s="111" t="s">
        <v>18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35"/>
    </row>
    <row r="36" spans="4:16" ht="30" customHeight="1" thickTop="1" x14ac:dyDescent="0.15">
      <c r="D36" s="46"/>
      <c r="E36" s="78" t="s">
        <v>19</v>
      </c>
      <c r="F36" s="77" t="s">
        <v>30</v>
      </c>
      <c r="G36" s="76" t="s">
        <v>31</v>
      </c>
      <c r="H36" s="76" t="s">
        <v>32</v>
      </c>
      <c r="I36" s="76" t="s">
        <v>33</v>
      </c>
      <c r="J36" s="76" t="s">
        <v>35</v>
      </c>
      <c r="K36" s="76" t="s">
        <v>36</v>
      </c>
      <c r="L36" s="76" t="s">
        <v>37</v>
      </c>
      <c r="M36" s="76" t="s">
        <v>38</v>
      </c>
      <c r="N36" s="76" t="s">
        <v>39</v>
      </c>
      <c r="O36" s="76" t="s">
        <v>40</v>
      </c>
      <c r="P36" s="35"/>
    </row>
    <row r="37" spans="4:16" ht="15" x14ac:dyDescent="0.25">
      <c r="D37" s="46"/>
      <c r="E37" s="5" t="s">
        <v>8</v>
      </c>
      <c r="F37" s="6"/>
      <c r="G37" s="11"/>
      <c r="H37" s="11"/>
      <c r="I37" s="11"/>
      <c r="J37" s="11"/>
      <c r="K37" s="11"/>
      <c r="L37" s="11"/>
      <c r="M37" s="11"/>
      <c r="N37" s="11"/>
      <c r="O37" s="13"/>
      <c r="P37" s="35"/>
    </row>
    <row r="38" spans="4:16" ht="15" x14ac:dyDescent="0.25">
      <c r="D38" s="46"/>
      <c r="E38" s="4" t="s">
        <v>9</v>
      </c>
      <c r="F38" s="2"/>
      <c r="G38" s="12"/>
      <c r="H38" s="12"/>
      <c r="I38" s="12"/>
      <c r="J38" s="12"/>
      <c r="K38" s="12"/>
      <c r="L38" s="12"/>
      <c r="M38" s="12"/>
      <c r="N38" s="12"/>
      <c r="O38" s="16"/>
      <c r="P38" s="35"/>
    </row>
    <row r="39" spans="4:16" ht="15" x14ac:dyDescent="0.25">
      <c r="D39" s="46"/>
      <c r="E39" s="5" t="s">
        <v>10</v>
      </c>
      <c r="F39" s="6"/>
      <c r="G39" s="11"/>
      <c r="H39" s="11"/>
      <c r="I39" s="11"/>
      <c r="J39" s="11"/>
      <c r="K39" s="11"/>
      <c r="L39" s="11"/>
      <c r="M39" s="11"/>
      <c r="N39" s="11"/>
      <c r="O39" s="13"/>
      <c r="P39" s="35"/>
    </row>
    <row r="40" spans="4:16" ht="15" x14ac:dyDescent="0.25">
      <c r="D40" s="46"/>
      <c r="E40" s="4" t="s">
        <v>11</v>
      </c>
      <c r="F40" s="2"/>
      <c r="G40" s="12"/>
      <c r="H40" s="12"/>
      <c r="I40" s="12"/>
      <c r="J40" s="12"/>
      <c r="K40" s="12"/>
      <c r="L40" s="12"/>
      <c r="M40" s="12"/>
      <c r="N40" s="12"/>
      <c r="O40" s="16"/>
      <c r="P40" s="35"/>
    </row>
    <row r="41" spans="4:16" ht="15" x14ac:dyDescent="0.25">
      <c r="D41" s="46"/>
      <c r="E41" s="5" t="s">
        <v>12</v>
      </c>
      <c r="F41" s="6"/>
      <c r="G41" s="11"/>
      <c r="H41" s="11"/>
      <c r="I41" s="11"/>
      <c r="J41" s="11"/>
      <c r="K41" s="11"/>
      <c r="L41" s="11"/>
      <c r="M41" s="11"/>
      <c r="N41" s="11"/>
      <c r="O41" s="13"/>
      <c r="P41" s="35"/>
    </row>
    <row r="42" spans="4:16" ht="15" x14ac:dyDescent="0.25">
      <c r="D42" s="46"/>
      <c r="E42" s="4" t="s">
        <v>13</v>
      </c>
      <c r="F42" s="2"/>
      <c r="G42" s="12"/>
      <c r="H42" s="12"/>
      <c r="I42" s="12"/>
      <c r="J42" s="12"/>
      <c r="K42" s="12"/>
      <c r="L42" s="12"/>
      <c r="M42" s="12"/>
      <c r="N42" s="12"/>
      <c r="O42" s="16"/>
      <c r="P42" s="35"/>
    </row>
    <row r="43" spans="4:16" ht="15" x14ac:dyDescent="0.25">
      <c r="D43" s="46"/>
      <c r="E43" s="72" t="s">
        <v>14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  <c r="P43" s="35"/>
    </row>
    <row r="44" spans="4:16" ht="15" customHeight="1" thickBot="1" x14ac:dyDescent="0.3">
      <c r="D44" s="49"/>
      <c r="E44" s="25" t="s">
        <v>15</v>
      </c>
      <c r="F44" s="22">
        <f t="shared" ref="F44:O44" si="3">SUM(F37:F43)</f>
        <v>0</v>
      </c>
      <c r="G44" s="23">
        <f t="shared" si="3"/>
        <v>0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24">
        <f t="shared" si="3"/>
        <v>0</v>
      </c>
      <c r="P44" s="35"/>
    </row>
    <row r="45" spans="4:16" ht="22" customHeight="1" x14ac:dyDescent="0.25">
      <c r="D45" s="49"/>
      <c r="E45" s="92" t="str">
        <f ca="1">TEXT(DATEVALUE(April[[#Headers],[April]]&amp;" "&amp;YEAR(TODAY())),"mmm.")&amp;" total: Regular hours"</f>
        <v>Apr. total: Regular hours</v>
      </c>
      <c r="F45" s="93">
        <f>SUM(April[Week 1],April[Week 2],April[Week 3],April[Week 4],April[Week 5])</f>
        <v>0</v>
      </c>
      <c r="G45" s="109" t="str">
        <f ca="1">TEXT(DATEVALUE(April[[#Headers],[April]]&amp;" "&amp;YEAR(TODAY())),"mmm.")&amp;" total: Overtime"</f>
        <v>Apr. total: Overtime</v>
      </c>
      <c r="H45" s="109"/>
      <c r="I45" s="94">
        <f>SUM(April[Overtime],April[[Overtime  ]],April[[Overtime   ]],April[[Overtime    ]],April[[Overtime     ]])</f>
        <v>0</v>
      </c>
      <c r="J45" s="95"/>
      <c r="K45" s="95"/>
      <c r="L45" s="95"/>
      <c r="M45" s="95"/>
      <c r="N45" s="95"/>
      <c r="O45" s="96"/>
      <c r="P45" s="35"/>
    </row>
    <row r="46" spans="4:16" x14ac:dyDescent="0.15">
      <c r="D46" s="46"/>
      <c r="E46" s="35"/>
      <c r="F46" s="35"/>
      <c r="G46" s="79"/>
      <c r="H46" s="79"/>
      <c r="I46" s="79"/>
      <c r="J46" s="79"/>
      <c r="K46" s="79"/>
      <c r="L46" s="79"/>
      <c r="M46" s="79"/>
      <c r="N46" s="79"/>
      <c r="O46" s="79"/>
      <c r="P46" s="35"/>
    </row>
    <row r="47" spans="4:16" ht="30" customHeight="1" x14ac:dyDescent="0.15">
      <c r="D47" s="46"/>
      <c r="E47" s="75" t="s">
        <v>20</v>
      </c>
      <c r="F47" s="63" t="s">
        <v>30</v>
      </c>
      <c r="G47" s="69" t="s">
        <v>31</v>
      </c>
      <c r="H47" s="69" t="s">
        <v>32</v>
      </c>
      <c r="I47" s="69" t="s">
        <v>33</v>
      </c>
      <c r="J47" s="69" t="s">
        <v>35</v>
      </c>
      <c r="K47" s="69" t="s">
        <v>36</v>
      </c>
      <c r="L47" s="69" t="s">
        <v>37</v>
      </c>
      <c r="M47" s="69" t="s">
        <v>38</v>
      </c>
      <c r="N47" s="69" t="s">
        <v>39</v>
      </c>
      <c r="O47" s="69" t="s">
        <v>40</v>
      </c>
      <c r="P47" s="35"/>
    </row>
    <row r="48" spans="4:16" ht="15" x14ac:dyDescent="0.25">
      <c r="D48" s="46"/>
      <c r="E48" s="5" t="s">
        <v>8</v>
      </c>
      <c r="F48" s="6"/>
      <c r="G48" s="11"/>
      <c r="H48" s="11"/>
      <c r="I48" s="11"/>
      <c r="J48" s="11"/>
      <c r="K48" s="11"/>
      <c r="L48" s="11"/>
      <c r="M48" s="11"/>
      <c r="N48" s="11"/>
      <c r="O48" s="13"/>
      <c r="P48" s="35"/>
    </row>
    <row r="49" spans="4:16" ht="15" x14ac:dyDescent="0.25">
      <c r="D49" s="46"/>
      <c r="E49" s="4" t="s">
        <v>9</v>
      </c>
      <c r="F49" s="2"/>
      <c r="G49" s="12"/>
      <c r="H49" s="12"/>
      <c r="I49" s="12"/>
      <c r="J49" s="12"/>
      <c r="K49" s="12"/>
      <c r="L49" s="12"/>
      <c r="M49" s="12"/>
      <c r="N49" s="12"/>
      <c r="O49" s="16"/>
      <c r="P49" s="35"/>
    </row>
    <row r="50" spans="4:16" ht="15" x14ac:dyDescent="0.25">
      <c r="D50" s="46"/>
      <c r="E50" s="5" t="s">
        <v>10</v>
      </c>
      <c r="F50" s="6"/>
      <c r="G50" s="11"/>
      <c r="H50" s="11"/>
      <c r="I50" s="11"/>
      <c r="J50" s="11"/>
      <c r="K50" s="11"/>
      <c r="L50" s="11"/>
      <c r="M50" s="11"/>
      <c r="N50" s="11"/>
      <c r="O50" s="13"/>
      <c r="P50" s="35"/>
    </row>
    <row r="51" spans="4:16" ht="15" x14ac:dyDescent="0.25">
      <c r="D51" s="46"/>
      <c r="E51" s="4" t="s">
        <v>11</v>
      </c>
      <c r="F51" s="2"/>
      <c r="G51" s="12"/>
      <c r="H51" s="12"/>
      <c r="I51" s="12"/>
      <c r="J51" s="12"/>
      <c r="K51" s="12"/>
      <c r="L51" s="12"/>
      <c r="M51" s="12"/>
      <c r="N51" s="12"/>
      <c r="O51" s="16"/>
      <c r="P51" s="35"/>
    </row>
    <row r="52" spans="4:16" ht="15" x14ac:dyDescent="0.25">
      <c r="D52" s="46"/>
      <c r="E52" s="5" t="s">
        <v>12</v>
      </c>
      <c r="F52" s="6"/>
      <c r="G52" s="11"/>
      <c r="H52" s="11"/>
      <c r="I52" s="11"/>
      <c r="J52" s="11"/>
      <c r="K52" s="11"/>
      <c r="L52" s="11"/>
      <c r="M52" s="11"/>
      <c r="N52" s="11"/>
      <c r="O52" s="13"/>
      <c r="P52" s="35"/>
    </row>
    <row r="53" spans="4:16" ht="15" x14ac:dyDescent="0.25">
      <c r="D53" s="46"/>
      <c r="E53" s="4" t="s">
        <v>13</v>
      </c>
      <c r="F53" s="2"/>
      <c r="G53" s="12"/>
      <c r="H53" s="12"/>
      <c r="I53" s="12"/>
      <c r="J53" s="12"/>
      <c r="K53" s="12"/>
      <c r="L53" s="12"/>
      <c r="M53" s="12"/>
      <c r="N53" s="12"/>
      <c r="O53" s="16"/>
      <c r="P53" s="35"/>
    </row>
    <row r="54" spans="4:16" ht="15" customHeight="1" x14ac:dyDescent="0.25">
      <c r="D54" s="46"/>
      <c r="E54" s="72" t="s">
        <v>14</v>
      </c>
      <c r="F54" s="73"/>
      <c r="G54" s="74"/>
      <c r="H54" s="74"/>
      <c r="I54" s="74"/>
      <c r="J54" s="74"/>
      <c r="K54" s="74"/>
      <c r="L54" s="74"/>
      <c r="M54" s="74"/>
      <c r="N54" s="74"/>
      <c r="O54" s="74"/>
      <c r="P54" s="35"/>
    </row>
    <row r="55" spans="4:16" ht="17" thickBot="1" x14ac:dyDescent="0.3">
      <c r="D55" s="49"/>
      <c r="E55" s="25" t="s">
        <v>15</v>
      </c>
      <c r="F55" s="22">
        <f t="shared" ref="F55:O55" si="4">SUM(F48:F54)</f>
        <v>0</v>
      </c>
      <c r="G55" s="23">
        <f t="shared" si="4"/>
        <v>0</v>
      </c>
      <c r="H55" s="23">
        <f t="shared" si="4"/>
        <v>0</v>
      </c>
      <c r="I55" s="23">
        <f t="shared" si="4"/>
        <v>0</v>
      </c>
      <c r="J55" s="23">
        <f t="shared" si="4"/>
        <v>0</v>
      </c>
      <c r="K55" s="23">
        <f t="shared" si="4"/>
        <v>0</v>
      </c>
      <c r="L55" s="23">
        <f t="shared" si="4"/>
        <v>0</v>
      </c>
      <c r="M55" s="23">
        <f t="shared" si="4"/>
        <v>0</v>
      </c>
      <c r="N55" s="23">
        <f t="shared" si="4"/>
        <v>0</v>
      </c>
      <c r="O55" s="24">
        <f t="shared" si="4"/>
        <v>0</v>
      </c>
      <c r="P55" s="35"/>
    </row>
    <row r="56" spans="4:16" ht="22" customHeight="1" x14ac:dyDescent="0.25">
      <c r="D56" s="49"/>
      <c r="E56" s="92" t="str">
        <f ca="1">TEXT(DATEVALUE(May[[#Headers],[May]]&amp;" "&amp;YEAR(TODAY())),"mmm.")&amp;" total: Regular hours"</f>
        <v>May. total: Regular hours</v>
      </c>
      <c r="F56" s="93">
        <f>SUM(May[Week 1],May[Week 2],May[Week 3],May[Week 4],May[Week 5])</f>
        <v>0</v>
      </c>
      <c r="G56" s="109" t="str">
        <f ca="1">TEXT(DATEVALUE(May[[#Headers],[May]]&amp;" "&amp;YEAR(TODAY())),"mmm.")&amp;" total: Overtime"</f>
        <v>May. total: Overtime</v>
      </c>
      <c r="H56" s="109"/>
      <c r="I56" s="94">
        <f>SUM(May[Overtime],May[[Overtime  ]],May[[Overtime   ]],May[[Overtime    ]],May[[Overtime     ]])</f>
        <v>0</v>
      </c>
      <c r="J56" s="95"/>
      <c r="K56" s="95"/>
      <c r="L56" s="95"/>
      <c r="M56" s="95"/>
      <c r="N56" s="95"/>
      <c r="O56" s="96"/>
      <c r="P56" s="35"/>
    </row>
    <row r="57" spans="4:16" x14ac:dyDescent="0.15">
      <c r="D57" s="46"/>
      <c r="E57" s="35"/>
      <c r="F57" s="35"/>
      <c r="G57" s="79"/>
      <c r="H57" s="79"/>
      <c r="I57" s="79"/>
      <c r="J57" s="79"/>
      <c r="K57" s="79"/>
      <c r="L57" s="79"/>
      <c r="M57" s="79"/>
      <c r="N57" s="79"/>
      <c r="O57" s="79"/>
      <c r="P57" s="35"/>
    </row>
    <row r="58" spans="4:16" ht="30" customHeight="1" x14ac:dyDescent="0.15">
      <c r="D58" s="46"/>
      <c r="E58" s="75" t="s">
        <v>21</v>
      </c>
      <c r="F58" s="63" t="s">
        <v>30</v>
      </c>
      <c r="G58" s="69" t="s">
        <v>31</v>
      </c>
      <c r="H58" s="69" t="s">
        <v>32</v>
      </c>
      <c r="I58" s="70" t="s">
        <v>33</v>
      </c>
      <c r="J58" s="69" t="s">
        <v>35</v>
      </c>
      <c r="K58" s="69" t="s">
        <v>36</v>
      </c>
      <c r="L58" s="69" t="s">
        <v>37</v>
      </c>
      <c r="M58" s="69" t="s">
        <v>38</v>
      </c>
      <c r="N58" s="69" t="s">
        <v>39</v>
      </c>
      <c r="O58" s="69" t="s">
        <v>40</v>
      </c>
      <c r="P58" s="35"/>
    </row>
    <row r="59" spans="4:16" ht="15" x14ac:dyDescent="0.25">
      <c r="D59" s="46"/>
      <c r="E59" s="5" t="s">
        <v>8</v>
      </c>
      <c r="F59" s="6"/>
      <c r="G59" s="11"/>
      <c r="H59" s="11"/>
      <c r="I59" s="71"/>
      <c r="J59" s="11"/>
      <c r="K59" s="11"/>
      <c r="L59" s="11"/>
      <c r="M59" s="11"/>
      <c r="N59" s="11"/>
      <c r="O59" s="13"/>
      <c r="P59" s="35"/>
    </row>
    <row r="60" spans="4:16" ht="15" x14ac:dyDescent="0.25">
      <c r="D60" s="46"/>
      <c r="E60" s="4" t="s">
        <v>9</v>
      </c>
      <c r="F60" s="2"/>
      <c r="G60" s="12"/>
      <c r="H60" s="12"/>
      <c r="I60" s="12"/>
      <c r="J60" s="12"/>
      <c r="K60" s="12"/>
      <c r="L60" s="12"/>
      <c r="M60" s="12"/>
      <c r="N60" s="12"/>
      <c r="O60" s="16"/>
      <c r="P60" s="35"/>
    </row>
    <row r="61" spans="4:16" ht="15" x14ac:dyDescent="0.25">
      <c r="D61" s="46"/>
      <c r="E61" s="5" t="s">
        <v>10</v>
      </c>
      <c r="F61" s="6"/>
      <c r="G61" s="11"/>
      <c r="H61" s="11"/>
      <c r="I61" s="11"/>
      <c r="J61" s="11"/>
      <c r="K61" s="11"/>
      <c r="L61" s="11"/>
      <c r="M61" s="11"/>
      <c r="N61" s="11"/>
      <c r="O61" s="13"/>
      <c r="P61" s="35"/>
    </row>
    <row r="62" spans="4:16" ht="15" x14ac:dyDescent="0.25">
      <c r="D62" s="46"/>
      <c r="E62" s="4" t="s">
        <v>11</v>
      </c>
      <c r="F62" s="2"/>
      <c r="G62" s="12"/>
      <c r="H62" s="12"/>
      <c r="I62" s="12"/>
      <c r="J62" s="12"/>
      <c r="K62" s="12"/>
      <c r="L62" s="12"/>
      <c r="M62" s="12"/>
      <c r="N62" s="12"/>
      <c r="O62" s="16"/>
      <c r="P62" s="35"/>
    </row>
    <row r="63" spans="4:16" ht="15" x14ac:dyDescent="0.25">
      <c r="D63" s="46"/>
      <c r="E63" s="5" t="s">
        <v>12</v>
      </c>
      <c r="F63" s="6"/>
      <c r="G63" s="11"/>
      <c r="H63" s="11"/>
      <c r="I63" s="11"/>
      <c r="J63" s="11"/>
      <c r="K63" s="11"/>
      <c r="L63" s="11"/>
      <c r="M63" s="11"/>
      <c r="N63" s="11"/>
      <c r="O63" s="13"/>
      <c r="P63" s="35"/>
    </row>
    <row r="64" spans="4:16" ht="15" customHeight="1" x14ac:dyDescent="0.25">
      <c r="D64" s="46"/>
      <c r="E64" s="4" t="s">
        <v>13</v>
      </c>
      <c r="F64" s="2"/>
      <c r="G64" s="12"/>
      <c r="H64" s="12"/>
      <c r="I64" s="12"/>
      <c r="J64" s="12"/>
      <c r="K64" s="12"/>
      <c r="L64" s="12"/>
      <c r="M64" s="12"/>
      <c r="N64" s="12"/>
      <c r="O64" s="16"/>
      <c r="P64" s="35"/>
    </row>
    <row r="65" spans="1:16" ht="15" customHeight="1" x14ac:dyDescent="0.25">
      <c r="D65" s="46"/>
      <c r="E65" s="7" t="s">
        <v>14</v>
      </c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35"/>
    </row>
    <row r="66" spans="1:16" ht="15" customHeight="1" thickBot="1" x14ac:dyDescent="0.3">
      <c r="D66" s="49"/>
      <c r="E66" s="25" t="s">
        <v>15</v>
      </c>
      <c r="F66" s="22">
        <f t="shared" ref="F66:O66" si="5">SUM(F59:F65)</f>
        <v>0</v>
      </c>
      <c r="G66" s="23">
        <f t="shared" si="5"/>
        <v>0</v>
      </c>
      <c r="H66" s="23">
        <f t="shared" si="5"/>
        <v>0</v>
      </c>
      <c r="I66" s="23">
        <f t="shared" si="5"/>
        <v>0</v>
      </c>
      <c r="J66" s="23">
        <f t="shared" si="5"/>
        <v>0</v>
      </c>
      <c r="K66" s="23">
        <f t="shared" si="5"/>
        <v>0</v>
      </c>
      <c r="L66" s="23">
        <f t="shared" si="5"/>
        <v>0</v>
      </c>
      <c r="M66" s="23">
        <f t="shared" si="5"/>
        <v>0</v>
      </c>
      <c r="N66" s="23">
        <f t="shared" si="5"/>
        <v>0</v>
      </c>
      <c r="O66" s="24">
        <f t="shared" si="5"/>
        <v>0</v>
      </c>
      <c r="P66" s="35"/>
    </row>
    <row r="67" spans="1:16" ht="22" customHeight="1" x14ac:dyDescent="0.25">
      <c r="D67" s="49"/>
      <c r="E67" s="92" t="str">
        <f ca="1">TEXT(DATEVALUE(June[[#Headers],[June]]&amp;" "&amp;YEAR(TODAY())),"mmm.")&amp;" total: Regular hours"</f>
        <v>Jun. total: Regular hours</v>
      </c>
      <c r="F67" s="93">
        <f>SUM(June[Week 1],June[Week 2],June[Week 3],June[Week 4],June[Week 5])</f>
        <v>0</v>
      </c>
      <c r="G67" s="109" t="str">
        <f ca="1">TEXT(DATEVALUE(June[[#Headers],[June]]&amp;" "&amp;YEAR(TODAY())),"mmm.")&amp;" total: Overtime"</f>
        <v>Jun. total: Overtime</v>
      </c>
      <c r="H67" s="109"/>
      <c r="I67" s="94">
        <f>SUM(June[Overtime],June[[Overtime  ]],June[[Overtime   ]],June[[Overtime    ]],June[[Overtime     ]])</f>
        <v>0</v>
      </c>
      <c r="J67" s="95"/>
      <c r="K67" s="95"/>
      <c r="L67" s="95"/>
      <c r="M67" s="95"/>
      <c r="N67" s="95"/>
      <c r="O67" s="96"/>
      <c r="P67" s="35"/>
    </row>
    <row r="68" spans="1:16" ht="42" customHeight="1" x14ac:dyDescent="0.3">
      <c r="D68" s="49"/>
      <c r="E68" s="117" t="s">
        <v>22</v>
      </c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35"/>
    </row>
    <row r="69" spans="1:16" ht="30" customHeight="1" thickBot="1" x14ac:dyDescent="0.2">
      <c r="D69" s="46"/>
      <c r="E69" s="26" t="s">
        <v>23</v>
      </c>
      <c r="F69" s="1" t="s">
        <v>30</v>
      </c>
      <c r="G69" s="10" t="s">
        <v>31</v>
      </c>
      <c r="H69" s="10" t="s">
        <v>32</v>
      </c>
      <c r="I69" s="10" t="s">
        <v>34</v>
      </c>
      <c r="J69" s="10" t="s">
        <v>35</v>
      </c>
      <c r="K69" s="10" t="s">
        <v>33</v>
      </c>
      <c r="L69" s="10" t="s">
        <v>37</v>
      </c>
      <c r="M69" s="10" t="s">
        <v>36</v>
      </c>
      <c r="N69" s="10" t="s">
        <v>39</v>
      </c>
      <c r="O69" s="15" t="s">
        <v>40</v>
      </c>
      <c r="P69" s="35"/>
    </row>
    <row r="70" spans="1:16" ht="14.25" customHeight="1" x14ac:dyDescent="0.25">
      <c r="D70" s="46"/>
      <c r="E70" s="5" t="s">
        <v>8</v>
      </c>
      <c r="F70" s="6"/>
      <c r="G70" s="11"/>
      <c r="H70" s="11"/>
      <c r="I70" s="11"/>
      <c r="J70" s="11"/>
      <c r="K70" s="11"/>
      <c r="L70" s="11"/>
      <c r="M70" s="11"/>
      <c r="N70" s="11"/>
      <c r="O70" s="13"/>
      <c r="P70" s="35"/>
    </row>
    <row r="71" spans="1:16" ht="14.25" customHeight="1" x14ac:dyDescent="0.25">
      <c r="D71" s="46"/>
      <c r="E71" s="4" t="s">
        <v>9</v>
      </c>
      <c r="F71" s="2"/>
      <c r="G71" s="12"/>
      <c r="H71" s="12"/>
      <c r="I71" s="12"/>
      <c r="J71" s="12"/>
      <c r="K71" s="12"/>
      <c r="L71" s="12"/>
      <c r="M71" s="12"/>
      <c r="N71" s="12"/>
      <c r="O71" s="16"/>
      <c r="P71" s="35"/>
    </row>
    <row r="72" spans="1:16" ht="14.25" customHeight="1" x14ac:dyDescent="0.25">
      <c r="D72" s="46"/>
      <c r="E72" s="5" t="s">
        <v>10</v>
      </c>
      <c r="F72" s="6"/>
      <c r="G72" s="11"/>
      <c r="H72" s="11"/>
      <c r="I72" s="11"/>
      <c r="J72" s="11"/>
      <c r="K72" s="11"/>
      <c r="L72" s="11"/>
      <c r="M72" s="11"/>
      <c r="N72" s="11"/>
      <c r="O72" s="13"/>
      <c r="P72" s="35"/>
    </row>
    <row r="73" spans="1:16" ht="14.25" customHeight="1" x14ac:dyDescent="0.25">
      <c r="D73" s="46"/>
      <c r="E73" s="4" t="s">
        <v>11</v>
      </c>
      <c r="F73" s="2"/>
      <c r="G73" s="12"/>
      <c r="H73" s="12"/>
      <c r="I73" s="12"/>
      <c r="J73" s="12"/>
      <c r="K73" s="12"/>
      <c r="L73" s="12"/>
      <c r="M73" s="12"/>
      <c r="N73" s="12"/>
      <c r="O73" s="16"/>
      <c r="P73" s="35"/>
    </row>
    <row r="74" spans="1:16" ht="14.25" customHeight="1" x14ac:dyDescent="0.25">
      <c r="D74" s="46"/>
      <c r="E74" s="5" t="s">
        <v>12</v>
      </c>
      <c r="F74" s="6"/>
      <c r="G74" s="11"/>
      <c r="H74" s="11"/>
      <c r="I74" s="11"/>
      <c r="J74" s="11"/>
      <c r="K74" s="11"/>
      <c r="L74" s="11"/>
      <c r="M74" s="11"/>
      <c r="N74" s="11"/>
      <c r="O74" s="13"/>
      <c r="P74" s="35"/>
    </row>
    <row r="75" spans="1:16" ht="14.25" customHeight="1" x14ac:dyDescent="0.25">
      <c r="D75" s="46"/>
      <c r="E75" s="4" t="s">
        <v>13</v>
      </c>
      <c r="F75" s="2"/>
      <c r="G75" s="12"/>
      <c r="H75" s="12"/>
      <c r="I75" s="12"/>
      <c r="J75" s="12"/>
      <c r="K75" s="12"/>
      <c r="L75" s="12"/>
      <c r="M75" s="12"/>
      <c r="N75" s="12"/>
      <c r="O75" s="16"/>
      <c r="P75" s="35"/>
    </row>
    <row r="76" spans="1:16" ht="14.25" customHeight="1" x14ac:dyDescent="0.25">
      <c r="D76" s="46"/>
      <c r="E76" s="7" t="s">
        <v>14</v>
      </c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35"/>
    </row>
    <row r="77" spans="1:16" ht="17" thickBot="1" x14ac:dyDescent="0.3">
      <c r="D77" s="49"/>
      <c r="E77" s="25" t="s">
        <v>15</v>
      </c>
      <c r="F77" s="22">
        <f t="shared" ref="F77:O77" si="6">SUM(F70:F76)</f>
        <v>0</v>
      </c>
      <c r="G77" s="23">
        <f t="shared" si="6"/>
        <v>0</v>
      </c>
      <c r="H77" s="23">
        <f t="shared" si="6"/>
        <v>0</v>
      </c>
      <c r="I77" s="23">
        <f t="shared" si="6"/>
        <v>0</v>
      </c>
      <c r="J77" s="23">
        <f t="shared" si="6"/>
        <v>0</v>
      </c>
      <c r="K77" s="23">
        <f t="shared" si="6"/>
        <v>0</v>
      </c>
      <c r="L77" s="23">
        <f t="shared" si="6"/>
        <v>0</v>
      </c>
      <c r="M77" s="23">
        <f t="shared" si="6"/>
        <v>0</v>
      </c>
      <c r="N77" s="23">
        <f t="shared" si="6"/>
        <v>0</v>
      </c>
      <c r="O77" s="24">
        <f t="shared" si="6"/>
        <v>0</v>
      </c>
      <c r="P77" s="35"/>
    </row>
    <row r="78" spans="1:16" ht="22" customHeight="1" x14ac:dyDescent="0.25">
      <c r="D78" s="49"/>
      <c r="E78" s="92" t="str">
        <f ca="1">TEXT(DATEVALUE(July[[#Headers],[July]]&amp;" "&amp;YEAR(TODAY())),"mmm.")&amp;" total: Regular hours"</f>
        <v>Jul. total: Regular hours</v>
      </c>
      <c r="F78" s="93">
        <f>SUM(July[Week 1],July[Week 2],July[Week 3],July[Week 4],July[Week 5])</f>
        <v>0</v>
      </c>
      <c r="G78" s="109" t="str">
        <f ca="1">TEXT(DATEVALUE(July[[#Headers],[July]]&amp;" "&amp;YEAR(TODAY())),"mmm.")&amp;" total: Overtime"</f>
        <v>Jul. total: Overtime</v>
      </c>
      <c r="H78" s="109"/>
      <c r="I78" s="94">
        <f>SUM(July[Overtime],July[[Overtime ]],July[[Overtime  ]],July[[Overtime   ]],July[[Overtime     ]])</f>
        <v>0</v>
      </c>
      <c r="J78" s="95"/>
      <c r="K78" s="95"/>
      <c r="L78" s="95"/>
      <c r="M78" s="95"/>
      <c r="N78" s="95"/>
      <c r="O78" s="96"/>
      <c r="P78" s="35"/>
    </row>
    <row r="79" spans="1:16" x14ac:dyDescent="0.15">
      <c r="D79" s="46"/>
      <c r="E79" s="35"/>
      <c r="F79" s="35"/>
      <c r="G79" s="79"/>
      <c r="H79" s="79"/>
      <c r="I79" s="79"/>
      <c r="J79" s="79"/>
      <c r="K79" s="79"/>
      <c r="L79" s="79"/>
      <c r="M79" s="79"/>
      <c r="N79" s="79"/>
      <c r="O79" s="79"/>
      <c r="P79" s="35"/>
    </row>
    <row r="80" spans="1:16" s="29" customFormat="1" ht="30" customHeight="1" thickBot="1" x14ac:dyDescent="0.2">
      <c r="A80" s="39"/>
      <c r="B80" s="43"/>
      <c r="C80" s="43"/>
      <c r="D80" s="50"/>
      <c r="E80" s="26" t="s">
        <v>24</v>
      </c>
      <c r="F80" s="10" t="s">
        <v>30</v>
      </c>
      <c r="G80" s="10" t="s">
        <v>31</v>
      </c>
      <c r="H80" s="10" t="s">
        <v>32</v>
      </c>
      <c r="I80" s="10" t="s">
        <v>34</v>
      </c>
      <c r="J80" s="10" t="s">
        <v>35</v>
      </c>
      <c r="K80" s="10" t="s">
        <v>36</v>
      </c>
      <c r="L80" s="10" t="s">
        <v>37</v>
      </c>
      <c r="M80" s="10" t="s">
        <v>33</v>
      </c>
      <c r="N80" s="10" t="s">
        <v>39</v>
      </c>
      <c r="O80" s="15" t="s">
        <v>38</v>
      </c>
      <c r="P80" s="36"/>
    </row>
    <row r="81" spans="1:16" ht="14.25" customHeight="1" x14ac:dyDescent="0.25">
      <c r="D81" s="46"/>
      <c r="E81" s="5" t="s">
        <v>8</v>
      </c>
      <c r="F81" s="6"/>
      <c r="G81" s="11"/>
      <c r="H81" s="11"/>
      <c r="I81" s="11"/>
      <c r="J81" s="11"/>
      <c r="K81" s="11"/>
      <c r="L81" s="11"/>
      <c r="M81" s="11"/>
      <c r="N81" s="11"/>
      <c r="O81" s="13"/>
      <c r="P81" s="35"/>
    </row>
    <row r="82" spans="1:16" ht="14.25" customHeight="1" x14ac:dyDescent="0.25">
      <c r="D82" s="46"/>
      <c r="E82" s="4" t="s">
        <v>9</v>
      </c>
      <c r="F82" s="2"/>
      <c r="G82" s="12"/>
      <c r="H82" s="12"/>
      <c r="I82" s="12"/>
      <c r="J82" s="12"/>
      <c r="K82" s="12"/>
      <c r="L82" s="12"/>
      <c r="M82" s="12"/>
      <c r="N82" s="12"/>
      <c r="O82" s="16"/>
      <c r="P82" s="35"/>
    </row>
    <row r="83" spans="1:16" ht="14.25" customHeight="1" x14ac:dyDescent="0.25">
      <c r="D83" s="46"/>
      <c r="E83" s="5" t="s">
        <v>10</v>
      </c>
      <c r="F83" s="6"/>
      <c r="G83" s="11"/>
      <c r="H83" s="11"/>
      <c r="I83" s="11"/>
      <c r="J83" s="11"/>
      <c r="K83" s="11"/>
      <c r="L83" s="11"/>
      <c r="M83" s="11"/>
      <c r="N83" s="11"/>
      <c r="O83" s="13"/>
      <c r="P83" s="35"/>
    </row>
    <row r="84" spans="1:16" ht="14.25" customHeight="1" x14ac:dyDescent="0.25">
      <c r="D84" s="46"/>
      <c r="E84" s="4" t="s">
        <v>11</v>
      </c>
      <c r="F84" s="2"/>
      <c r="G84" s="12"/>
      <c r="H84" s="12"/>
      <c r="I84" s="12"/>
      <c r="J84" s="12"/>
      <c r="K84" s="12"/>
      <c r="L84" s="12"/>
      <c r="M84" s="12"/>
      <c r="N84" s="12"/>
      <c r="O84" s="16"/>
      <c r="P84" s="35"/>
    </row>
    <row r="85" spans="1:16" ht="14.25" customHeight="1" x14ac:dyDescent="0.25">
      <c r="D85" s="46"/>
      <c r="E85" s="5" t="s">
        <v>12</v>
      </c>
      <c r="F85" s="6"/>
      <c r="G85" s="11"/>
      <c r="H85" s="11"/>
      <c r="I85" s="11"/>
      <c r="J85" s="11"/>
      <c r="K85" s="11"/>
      <c r="L85" s="11"/>
      <c r="M85" s="11"/>
      <c r="N85" s="11"/>
      <c r="O85" s="13"/>
      <c r="P85" s="35"/>
    </row>
    <row r="86" spans="1:16" ht="14.25" customHeight="1" x14ac:dyDescent="0.25">
      <c r="D86" s="46"/>
      <c r="E86" s="4" t="s">
        <v>13</v>
      </c>
      <c r="F86" s="2"/>
      <c r="G86" s="12"/>
      <c r="H86" s="12"/>
      <c r="I86" s="12"/>
      <c r="J86" s="12"/>
      <c r="K86" s="12"/>
      <c r="L86" s="12"/>
      <c r="M86" s="12"/>
      <c r="N86" s="12"/>
      <c r="O86" s="16"/>
      <c r="P86" s="35"/>
    </row>
    <row r="87" spans="1:16" ht="14.25" customHeight="1" thickBot="1" x14ac:dyDescent="0.3">
      <c r="D87" s="46"/>
      <c r="E87" s="7" t="s">
        <v>14</v>
      </c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35"/>
    </row>
    <row r="88" spans="1:16" ht="17" thickBot="1" x14ac:dyDescent="0.3">
      <c r="D88" s="46"/>
      <c r="E88" s="27" t="s">
        <v>15</v>
      </c>
      <c r="F88" s="2">
        <f>SUBTOTAL(109,August[Week 1])</f>
        <v>0</v>
      </c>
      <c r="G88" s="2">
        <f>SUBTOTAL(109,August[Overtime])</f>
        <v>0</v>
      </c>
      <c r="H88" s="2">
        <f>SUBTOTAL(109,August[Week 2])</f>
        <v>0</v>
      </c>
      <c r="I88" s="2">
        <f>SUBTOTAL(109,August[[Overtime ]])</f>
        <v>0</v>
      </c>
      <c r="J88" s="2">
        <f>SUBTOTAL(109,August[Week 3])</f>
        <v>0</v>
      </c>
      <c r="K88" s="2">
        <f>SUBTOTAL(109,August[[Overtime   ]])</f>
        <v>0</v>
      </c>
      <c r="L88" s="2">
        <f>SUBTOTAL(109,August[Week 4])</f>
        <v>0</v>
      </c>
      <c r="M88" s="2">
        <f>SUBTOTAL(109,August[[Overtime  ]])</f>
        <v>0</v>
      </c>
      <c r="N88" s="2">
        <f>SUBTOTAL(109,August[Week 5])</f>
        <v>0</v>
      </c>
      <c r="O88" s="2">
        <f>SUBTOTAL(109,August[[Overtime    ]])</f>
        <v>0</v>
      </c>
      <c r="P88" s="35"/>
    </row>
    <row r="89" spans="1:16" ht="22" customHeight="1" x14ac:dyDescent="0.25">
      <c r="D89" s="49"/>
      <c r="E89" s="92" t="str">
        <f ca="1">TEXT(DATEVALUE(August[[#Headers],[August]]&amp;" "&amp;YEAR(TODAY())),"mmm.")&amp;" total: Regular hours"</f>
        <v>Aug. total: Regular hours</v>
      </c>
      <c r="F89" s="97">
        <f>SUM(August[Week 1],August[Week 2],August[Week 3],August[Week 4],August[Week 5])</f>
        <v>0</v>
      </c>
      <c r="G89" s="109" t="str">
        <f ca="1">TEXT(DATEVALUE(August[[#Headers],[August]]&amp;" "&amp;YEAR(TODAY())),"mmm.")&amp;" total: Overtime"</f>
        <v>Aug. total: Overtime</v>
      </c>
      <c r="H89" s="109"/>
      <c r="I89" s="98">
        <f>SUM(August[Overtime],August[[Overtime ]],August[[Overtime   ]],August[[Overtime  ]],August[[Overtime    ]])</f>
        <v>0</v>
      </c>
      <c r="J89" s="95"/>
      <c r="K89" s="95"/>
      <c r="L89" s="95"/>
      <c r="M89" s="95"/>
      <c r="N89" s="95"/>
      <c r="O89" s="96"/>
      <c r="P89" s="35"/>
    </row>
    <row r="90" spans="1:16" x14ac:dyDescent="0.15">
      <c r="D90" s="46"/>
      <c r="E90" s="35"/>
      <c r="F90" s="35"/>
      <c r="G90" s="79"/>
      <c r="H90" s="79"/>
      <c r="I90" s="79"/>
      <c r="J90" s="79"/>
      <c r="K90" s="79"/>
      <c r="L90" s="79"/>
      <c r="M90" s="79"/>
      <c r="N90" s="79"/>
      <c r="O90" s="79"/>
      <c r="P90" s="35"/>
    </row>
    <row r="91" spans="1:16" s="29" customFormat="1" ht="30" customHeight="1" thickBot="1" x14ac:dyDescent="0.2">
      <c r="A91" s="39"/>
      <c r="B91" s="43"/>
      <c r="C91" s="43"/>
      <c r="D91" s="50"/>
      <c r="E91" s="26" t="s">
        <v>25</v>
      </c>
      <c r="F91" s="10" t="s">
        <v>30</v>
      </c>
      <c r="G91" s="10" t="s">
        <v>31</v>
      </c>
      <c r="H91" s="10" t="s">
        <v>32</v>
      </c>
      <c r="I91" s="10" t="s">
        <v>34</v>
      </c>
      <c r="J91" s="10" t="s">
        <v>35</v>
      </c>
      <c r="K91" s="10" t="s">
        <v>33</v>
      </c>
      <c r="L91" s="10" t="s">
        <v>37</v>
      </c>
      <c r="M91" s="10" t="s">
        <v>36</v>
      </c>
      <c r="N91" s="10" t="s">
        <v>39</v>
      </c>
      <c r="O91" s="15" t="s">
        <v>38</v>
      </c>
      <c r="P91" s="36"/>
    </row>
    <row r="92" spans="1:16" ht="14.25" customHeight="1" x14ac:dyDescent="0.25">
      <c r="D92" s="46"/>
      <c r="E92" s="5" t="s">
        <v>8</v>
      </c>
      <c r="F92" s="6"/>
      <c r="G92" s="11"/>
      <c r="H92" s="11"/>
      <c r="I92" s="11"/>
      <c r="J92" s="11"/>
      <c r="K92" s="11"/>
      <c r="L92" s="11"/>
      <c r="M92" s="11"/>
      <c r="N92" s="11"/>
      <c r="O92" s="13"/>
      <c r="P92" s="35"/>
    </row>
    <row r="93" spans="1:16" ht="14.25" customHeight="1" x14ac:dyDescent="0.25">
      <c r="D93" s="46"/>
      <c r="E93" s="4" t="s">
        <v>9</v>
      </c>
      <c r="F93" s="2"/>
      <c r="G93" s="12"/>
      <c r="H93" s="12"/>
      <c r="I93" s="12"/>
      <c r="J93" s="12"/>
      <c r="K93" s="12"/>
      <c r="L93" s="12"/>
      <c r="M93" s="12"/>
      <c r="N93" s="12"/>
      <c r="O93" s="16"/>
      <c r="P93" s="35"/>
    </row>
    <row r="94" spans="1:16" ht="14.25" customHeight="1" x14ac:dyDescent="0.25">
      <c r="D94" s="46"/>
      <c r="E94" s="5" t="s">
        <v>10</v>
      </c>
      <c r="F94" s="6"/>
      <c r="G94" s="11"/>
      <c r="H94" s="11"/>
      <c r="I94" s="11"/>
      <c r="J94" s="11"/>
      <c r="K94" s="11"/>
      <c r="L94" s="11"/>
      <c r="M94" s="11"/>
      <c r="N94" s="11"/>
      <c r="O94" s="13"/>
      <c r="P94" s="35"/>
    </row>
    <row r="95" spans="1:16" ht="14.25" customHeight="1" x14ac:dyDescent="0.25">
      <c r="D95" s="46"/>
      <c r="E95" s="4" t="s">
        <v>11</v>
      </c>
      <c r="F95" s="2"/>
      <c r="G95" s="12"/>
      <c r="H95" s="12"/>
      <c r="I95" s="12"/>
      <c r="J95" s="12"/>
      <c r="K95" s="12"/>
      <c r="L95" s="12"/>
      <c r="M95" s="12"/>
      <c r="N95" s="12"/>
      <c r="O95" s="16"/>
      <c r="P95" s="35"/>
    </row>
    <row r="96" spans="1:16" ht="14.25" customHeight="1" x14ac:dyDescent="0.25">
      <c r="D96" s="46"/>
      <c r="E96" s="5" t="s">
        <v>12</v>
      </c>
      <c r="F96" s="6"/>
      <c r="G96" s="11"/>
      <c r="H96" s="11"/>
      <c r="I96" s="11"/>
      <c r="J96" s="11"/>
      <c r="K96" s="11"/>
      <c r="L96" s="11"/>
      <c r="M96" s="11"/>
      <c r="N96" s="11"/>
      <c r="O96" s="13"/>
      <c r="P96" s="35"/>
    </row>
    <row r="97" spans="4:16" ht="14.25" customHeight="1" x14ac:dyDescent="0.25">
      <c r="D97" s="46"/>
      <c r="E97" s="4" t="s">
        <v>13</v>
      </c>
      <c r="F97" s="2"/>
      <c r="G97" s="12"/>
      <c r="H97" s="12"/>
      <c r="I97" s="12"/>
      <c r="J97" s="12"/>
      <c r="K97" s="12"/>
      <c r="L97" s="12"/>
      <c r="M97" s="12"/>
      <c r="N97" s="12"/>
      <c r="O97" s="16"/>
      <c r="P97" s="35"/>
    </row>
    <row r="98" spans="4:16" ht="14.25" customHeight="1" thickBot="1" x14ac:dyDescent="0.3">
      <c r="D98" s="46"/>
      <c r="E98" s="7" t="s">
        <v>14</v>
      </c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35"/>
    </row>
    <row r="99" spans="4:16" ht="17" thickBot="1" x14ac:dyDescent="0.3">
      <c r="D99" s="46"/>
      <c r="E99" s="27" t="s">
        <v>15</v>
      </c>
      <c r="F99" s="2">
        <f>SUBTOTAL(109,September[Week 1])</f>
        <v>0</v>
      </c>
      <c r="G99" s="2">
        <f>SUBTOTAL(109,September[Overtime])</f>
        <v>0</v>
      </c>
      <c r="H99" s="2">
        <f>SUBTOTAL(109,September[Week 2])</f>
        <v>0</v>
      </c>
      <c r="I99" s="2">
        <f>SUBTOTAL(109,September[[Overtime ]])</f>
        <v>0</v>
      </c>
      <c r="J99" s="2">
        <f>SUBTOTAL(109,September[Week 3])</f>
        <v>0</v>
      </c>
      <c r="K99" s="2">
        <f>SUBTOTAL(109,September[[Overtime  ]])</f>
        <v>0</v>
      </c>
      <c r="L99" s="2">
        <f>SUBTOTAL(109,September[Week 4])</f>
        <v>0</v>
      </c>
      <c r="M99" s="2">
        <f>SUBTOTAL(109,September[[Overtime   ]])</f>
        <v>0</v>
      </c>
      <c r="N99" s="2">
        <f>SUBTOTAL(109,September[Week 5])</f>
        <v>0</v>
      </c>
      <c r="O99" s="2">
        <f>SUBTOTAL(109,September[[Overtime    ]])</f>
        <v>0</v>
      </c>
      <c r="P99" s="35"/>
    </row>
    <row r="100" spans="4:16" ht="22" customHeight="1" x14ac:dyDescent="0.25">
      <c r="D100" s="49"/>
      <c r="E100" s="92" t="str">
        <f ca="1">TEXT(DATEVALUE(September[[#Headers],[September]]&amp;" "&amp;YEAR(TODAY())),"mmm.")&amp;" total: Regular hours"</f>
        <v>Sep. total: Regular hours</v>
      </c>
      <c r="F100" s="97">
        <f>SUM(September[Week 1],September[Week 2],September[Week 3],September[Week 4],September[Week 5])</f>
        <v>0</v>
      </c>
      <c r="G100" s="109" t="str">
        <f ca="1">TEXT(DATEVALUE(September[[#Headers],[September]]&amp;" "&amp;YEAR(TODAY())),"mmm.")&amp;" total: Overtime"</f>
        <v>Sep. total: Overtime</v>
      </c>
      <c r="H100" s="109"/>
      <c r="I100" s="98">
        <f>SUM(September[Overtime],September[[Overtime ]],September[[Overtime  ]],September[[Overtime   ]],September[[Overtime    ]])</f>
        <v>0</v>
      </c>
      <c r="J100" s="95"/>
      <c r="K100" s="95"/>
      <c r="L100" s="95"/>
      <c r="M100" s="95"/>
      <c r="N100" s="95"/>
      <c r="O100" s="96"/>
      <c r="P100" s="35"/>
    </row>
    <row r="101" spans="4:16" ht="42" customHeight="1" thickBot="1" x14ac:dyDescent="0.2">
      <c r="D101" s="46"/>
      <c r="E101" s="114" t="s">
        <v>26</v>
      </c>
      <c r="F101" s="115"/>
      <c r="G101" s="115"/>
      <c r="H101" s="115"/>
      <c r="I101" s="115"/>
      <c r="J101" s="115"/>
      <c r="K101" s="115"/>
      <c r="L101" s="115"/>
      <c r="M101" s="115"/>
      <c r="N101" s="115"/>
      <c r="O101" s="116"/>
      <c r="P101" s="35"/>
    </row>
    <row r="102" spans="4:16" ht="30" customHeight="1" thickTop="1" thickBot="1" x14ac:dyDescent="0.2">
      <c r="D102" s="46"/>
      <c r="E102" s="26" t="s">
        <v>27</v>
      </c>
      <c r="F102" s="1" t="s">
        <v>30</v>
      </c>
      <c r="G102" s="10" t="s">
        <v>31</v>
      </c>
      <c r="H102" s="10" t="s">
        <v>32</v>
      </c>
      <c r="I102" s="10" t="s">
        <v>34</v>
      </c>
      <c r="J102" s="10" t="s">
        <v>35</v>
      </c>
      <c r="K102" s="10" t="s">
        <v>33</v>
      </c>
      <c r="L102" s="10" t="s">
        <v>37</v>
      </c>
      <c r="M102" s="10" t="s">
        <v>36</v>
      </c>
      <c r="N102" s="10" t="s">
        <v>39</v>
      </c>
      <c r="O102" s="15" t="s">
        <v>38</v>
      </c>
      <c r="P102" s="35"/>
    </row>
    <row r="103" spans="4:16" ht="14.25" customHeight="1" x14ac:dyDescent="0.25">
      <c r="D103" s="46"/>
      <c r="E103" s="5" t="s">
        <v>8</v>
      </c>
      <c r="F103" s="6"/>
      <c r="G103" s="11"/>
      <c r="H103" s="11"/>
      <c r="I103" s="11"/>
      <c r="J103" s="11"/>
      <c r="K103" s="11"/>
      <c r="L103" s="11"/>
      <c r="M103" s="11"/>
      <c r="N103" s="11"/>
      <c r="O103" s="13"/>
      <c r="P103" s="35"/>
    </row>
    <row r="104" spans="4:16" ht="14.25" customHeight="1" x14ac:dyDescent="0.25">
      <c r="D104" s="46"/>
      <c r="E104" s="4" t="s">
        <v>9</v>
      </c>
      <c r="F104" s="2"/>
      <c r="G104" s="12"/>
      <c r="H104" s="12"/>
      <c r="I104" s="12"/>
      <c r="J104" s="12"/>
      <c r="K104" s="12"/>
      <c r="L104" s="12"/>
      <c r="M104" s="12"/>
      <c r="N104" s="12"/>
      <c r="O104" s="16"/>
      <c r="P104" s="35"/>
    </row>
    <row r="105" spans="4:16" ht="14.25" customHeight="1" x14ac:dyDescent="0.25">
      <c r="D105" s="46"/>
      <c r="E105" s="5" t="s">
        <v>10</v>
      </c>
      <c r="F105" s="6"/>
      <c r="G105" s="11"/>
      <c r="H105" s="11"/>
      <c r="I105" s="11"/>
      <c r="J105" s="11"/>
      <c r="K105" s="11"/>
      <c r="L105" s="11"/>
      <c r="M105" s="11"/>
      <c r="N105" s="11"/>
      <c r="O105" s="13"/>
      <c r="P105" s="35"/>
    </row>
    <row r="106" spans="4:16" ht="14.25" customHeight="1" x14ac:dyDescent="0.25">
      <c r="D106" s="46"/>
      <c r="E106" s="4" t="s">
        <v>11</v>
      </c>
      <c r="F106" s="2"/>
      <c r="G106" s="12"/>
      <c r="H106" s="12"/>
      <c r="I106" s="12"/>
      <c r="J106" s="12"/>
      <c r="K106" s="12"/>
      <c r="L106" s="12"/>
      <c r="M106" s="12"/>
      <c r="N106" s="12"/>
      <c r="O106" s="16"/>
      <c r="P106" s="35"/>
    </row>
    <row r="107" spans="4:16" ht="14.25" customHeight="1" x14ac:dyDescent="0.25">
      <c r="D107" s="46"/>
      <c r="E107" s="5" t="s">
        <v>12</v>
      </c>
      <c r="F107" s="6"/>
      <c r="G107" s="11"/>
      <c r="H107" s="11"/>
      <c r="I107" s="11"/>
      <c r="J107" s="11"/>
      <c r="K107" s="11"/>
      <c r="L107" s="11"/>
      <c r="M107" s="11"/>
      <c r="N107" s="11"/>
      <c r="O107" s="13"/>
      <c r="P107" s="35"/>
    </row>
    <row r="108" spans="4:16" ht="14.25" customHeight="1" x14ac:dyDescent="0.25">
      <c r="D108" s="46"/>
      <c r="E108" s="4" t="s">
        <v>13</v>
      </c>
      <c r="F108" s="2"/>
      <c r="G108" s="12"/>
      <c r="H108" s="12"/>
      <c r="I108" s="12"/>
      <c r="J108" s="12"/>
      <c r="K108" s="12"/>
      <c r="L108" s="12"/>
      <c r="M108" s="12"/>
      <c r="N108" s="12"/>
      <c r="O108" s="16"/>
      <c r="P108" s="35"/>
    </row>
    <row r="109" spans="4:16" ht="14.25" customHeight="1" thickBot="1" x14ac:dyDescent="0.3">
      <c r="D109" s="46"/>
      <c r="E109" s="7" t="s">
        <v>14</v>
      </c>
      <c r="F109" s="8"/>
      <c r="G109" s="13"/>
      <c r="H109" s="13"/>
      <c r="I109" s="13"/>
      <c r="J109" s="13"/>
      <c r="K109" s="13"/>
      <c r="L109" s="13"/>
      <c r="M109" s="13"/>
      <c r="N109" s="13"/>
      <c r="O109" s="13"/>
      <c r="P109" s="35"/>
    </row>
    <row r="110" spans="4:16" ht="17" thickBot="1" x14ac:dyDescent="0.3">
      <c r="D110" s="46"/>
      <c r="E110" s="27" t="s">
        <v>15</v>
      </c>
      <c r="F110" s="2">
        <f>SUBTOTAL(109,October[Week 1])</f>
        <v>0</v>
      </c>
      <c r="G110" s="2">
        <f>SUBTOTAL(109,October[Overtime])</f>
        <v>0</v>
      </c>
      <c r="H110" s="2">
        <f>SUBTOTAL(109,October[Week 2])</f>
        <v>0</v>
      </c>
      <c r="I110" s="2">
        <f>SUBTOTAL(109,October[[Overtime ]])</f>
        <v>0</v>
      </c>
      <c r="J110" s="2">
        <f>SUBTOTAL(109,October[Week 3])</f>
        <v>0</v>
      </c>
      <c r="K110" s="2">
        <f>SUBTOTAL(109,October[[Overtime  ]])</f>
        <v>0</v>
      </c>
      <c r="L110" s="2">
        <f>SUBTOTAL(109,October[Week 4])</f>
        <v>0</v>
      </c>
      <c r="M110" s="2">
        <f>SUBTOTAL(109,October[[Overtime   ]])</f>
        <v>0</v>
      </c>
      <c r="N110" s="2">
        <f>SUBTOTAL(109,October[Week 5])</f>
        <v>0</v>
      </c>
      <c r="O110" s="2">
        <f>SUBTOTAL(109,October[[Overtime    ]])</f>
        <v>0</v>
      </c>
      <c r="P110" s="35"/>
    </row>
    <row r="111" spans="4:16" ht="22" customHeight="1" x14ac:dyDescent="0.25">
      <c r="D111" s="49"/>
      <c r="E111" s="92" t="str">
        <f ca="1">TEXT(DATEVALUE(October[[#Headers],[October]]&amp;" "&amp;YEAR(TODAY())),"mmm.")&amp;" total: Regular hours"</f>
        <v>Oct. total: Regular hours</v>
      </c>
      <c r="F111" s="97">
        <f>SUM(October[Week 1],October[Week 2],October[Week 3],October[Week 4],October[Week 5])</f>
        <v>0</v>
      </c>
      <c r="G111" s="109" t="str">
        <f ca="1">TEXT(DATEVALUE(October[[#Headers],[October]]&amp;" "&amp;YEAR(TODAY())),"mmm.")&amp;" total: Overtime"</f>
        <v>Oct. total: Overtime</v>
      </c>
      <c r="H111" s="109"/>
      <c r="I111" s="98">
        <f>SUM(October[Overtime],October[[Overtime ]],October[[Overtime  ]],October[[Overtime   ]],October[[Overtime    ]])</f>
        <v>0</v>
      </c>
      <c r="J111" s="95"/>
      <c r="K111" s="95"/>
      <c r="L111" s="95"/>
      <c r="M111" s="95"/>
      <c r="N111" s="95"/>
      <c r="O111" s="96"/>
      <c r="P111" s="35"/>
    </row>
    <row r="112" spans="4:16" x14ac:dyDescent="0.15">
      <c r="D112" s="46"/>
      <c r="E112" s="35"/>
      <c r="F112" s="35"/>
      <c r="G112" s="79"/>
      <c r="H112" s="79"/>
      <c r="I112" s="79"/>
      <c r="J112" s="79"/>
      <c r="K112" s="79"/>
      <c r="L112" s="79"/>
      <c r="M112" s="79"/>
      <c r="N112" s="79"/>
      <c r="O112" s="79"/>
      <c r="P112" s="35"/>
    </row>
    <row r="113" spans="1:16" s="29" customFormat="1" ht="30" customHeight="1" thickBot="1" x14ac:dyDescent="0.2">
      <c r="A113" s="39"/>
      <c r="B113" s="43"/>
      <c r="C113" s="43"/>
      <c r="D113" s="50"/>
      <c r="E113" s="26" t="s">
        <v>28</v>
      </c>
      <c r="F113" s="10" t="s">
        <v>30</v>
      </c>
      <c r="G113" s="10" t="s">
        <v>31</v>
      </c>
      <c r="H113" s="10" t="s">
        <v>32</v>
      </c>
      <c r="I113" s="10" t="s">
        <v>34</v>
      </c>
      <c r="J113" s="10" t="s">
        <v>35</v>
      </c>
      <c r="K113" s="10" t="s">
        <v>33</v>
      </c>
      <c r="L113" s="10" t="s">
        <v>37</v>
      </c>
      <c r="M113" s="10" t="s">
        <v>38</v>
      </c>
      <c r="N113" s="10" t="s">
        <v>39</v>
      </c>
      <c r="O113" s="15" t="s">
        <v>40</v>
      </c>
      <c r="P113" s="36"/>
    </row>
    <row r="114" spans="1:16" ht="14.25" customHeight="1" x14ac:dyDescent="0.25">
      <c r="D114" s="46"/>
      <c r="E114" s="5" t="s">
        <v>8</v>
      </c>
      <c r="F114" s="6"/>
      <c r="G114" s="11"/>
      <c r="H114" s="11"/>
      <c r="I114" s="11"/>
      <c r="J114" s="11"/>
      <c r="K114" s="11"/>
      <c r="L114" s="11"/>
      <c r="M114" s="11"/>
      <c r="N114" s="11"/>
      <c r="O114" s="13"/>
      <c r="P114" s="35"/>
    </row>
    <row r="115" spans="1:16" ht="14.25" customHeight="1" x14ac:dyDescent="0.25">
      <c r="D115" s="46"/>
      <c r="E115" s="4" t="s">
        <v>9</v>
      </c>
      <c r="F115" s="2"/>
      <c r="G115" s="12"/>
      <c r="H115" s="12"/>
      <c r="I115" s="12"/>
      <c r="J115" s="12"/>
      <c r="K115" s="12"/>
      <c r="L115" s="12"/>
      <c r="M115" s="12"/>
      <c r="N115" s="12"/>
      <c r="O115" s="16"/>
      <c r="P115" s="35"/>
    </row>
    <row r="116" spans="1:16" ht="14.25" customHeight="1" x14ac:dyDescent="0.25">
      <c r="D116" s="46"/>
      <c r="E116" s="5" t="s">
        <v>10</v>
      </c>
      <c r="F116" s="6"/>
      <c r="G116" s="11"/>
      <c r="H116" s="11"/>
      <c r="I116" s="11"/>
      <c r="J116" s="11"/>
      <c r="K116" s="11"/>
      <c r="L116" s="11"/>
      <c r="M116" s="11"/>
      <c r="N116" s="11"/>
      <c r="O116" s="13"/>
      <c r="P116" s="35"/>
    </row>
    <row r="117" spans="1:16" ht="14.25" customHeight="1" x14ac:dyDescent="0.25">
      <c r="D117" s="46"/>
      <c r="E117" s="4" t="s">
        <v>11</v>
      </c>
      <c r="F117" s="9"/>
      <c r="G117" s="14"/>
      <c r="H117" s="14"/>
      <c r="I117" s="14"/>
      <c r="J117" s="14"/>
      <c r="K117" s="14"/>
      <c r="L117" s="14"/>
      <c r="M117" s="14"/>
      <c r="N117" s="14"/>
      <c r="O117" s="28"/>
      <c r="P117" s="35"/>
    </row>
    <row r="118" spans="1:16" ht="14.25" customHeight="1" x14ac:dyDescent="0.25">
      <c r="D118" s="46"/>
      <c r="E118" s="5" t="s">
        <v>12</v>
      </c>
      <c r="F118" s="6"/>
      <c r="G118" s="11"/>
      <c r="H118" s="11"/>
      <c r="I118" s="11"/>
      <c r="J118" s="11"/>
      <c r="K118" s="11"/>
      <c r="L118" s="11"/>
      <c r="M118" s="11"/>
      <c r="N118" s="11"/>
      <c r="O118" s="13"/>
      <c r="P118" s="35"/>
    </row>
    <row r="119" spans="1:16" ht="14.25" customHeight="1" x14ac:dyDescent="0.25">
      <c r="D119" s="46"/>
      <c r="E119" s="4" t="s">
        <v>13</v>
      </c>
      <c r="F119" s="9"/>
      <c r="G119" s="14"/>
      <c r="H119" s="14"/>
      <c r="I119" s="14"/>
      <c r="J119" s="14"/>
      <c r="K119" s="14"/>
      <c r="L119" s="14"/>
      <c r="M119" s="14"/>
      <c r="N119" s="14"/>
      <c r="O119" s="28"/>
      <c r="P119" s="35"/>
    </row>
    <row r="120" spans="1:16" ht="14.25" customHeight="1" thickBot="1" x14ac:dyDescent="0.3">
      <c r="D120" s="46"/>
      <c r="E120" s="7" t="s">
        <v>14</v>
      </c>
      <c r="F120" s="8"/>
      <c r="G120" s="13"/>
      <c r="H120" s="13"/>
      <c r="I120" s="13"/>
      <c r="J120" s="13"/>
      <c r="K120" s="13"/>
      <c r="L120" s="13"/>
      <c r="M120" s="13"/>
      <c r="N120" s="13"/>
      <c r="O120" s="13"/>
      <c r="P120" s="35"/>
    </row>
    <row r="121" spans="1:16" ht="17" thickBot="1" x14ac:dyDescent="0.3">
      <c r="D121" s="46"/>
      <c r="E121" s="27" t="s">
        <v>15</v>
      </c>
      <c r="F121" s="2">
        <f>SUBTOTAL(109,November[Week 1])</f>
        <v>0</v>
      </c>
      <c r="G121" s="2">
        <f>SUBTOTAL(109,November[Overtime])</f>
        <v>0</v>
      </c>
      <c r="H121" s="2">
        <f>SUBTOTAL(109,November[Week 2])</f>
        <v>0</v>
      </c>
      <c r="I121" s="2">
        <f>SUBTOTAL(109,November[[Overtime ]])</f>
        <v>0</v>
      </c>
      <c r="J121" s="2">
        <f>SUBTOTAL(109,November[Week 3])</f>
        <v>0</v>
      </c>
      <c r="K121" s="2">
        <f>SUBTOTAL(109,November[[Overtime  ]])</f>
        <v>0</v>
      </c>
      <c r="L121" s="2">
        <f>SUBTOTAL(109,November[Week 4])</f>
        <v>0</v>
      </c>
      <c r="M121" s="2">
        <f>SUBTOTAL(109,November[[Overtime    ]])</f>
        <v>0</v>
      </c>
      <c r="N121" s="2">
        <f>SUBTOTAL(109,November[Week 5])</f>
        <v>0</v>
      </c>
      <c r="O121" s="2">
        <f>SUBTOTAL(109,November[[Overtime     ]])</f>
        <v>0</v>
      </c>
      <c r="P121" s="35"/>
    </row>
    <row r="122" spans="1:16" ht="22" customHeight="1" x14ac:dyDescent="0.25">
      <c r="D122" s="49"/>
      <c r="E122" s="92" t="str">
        <f ca="1">TEXT(DATEVALUE(November[[#Headers],[November]]&amp;" "&amp;YEAR(TODAY())),"mmm.")&amp;" total: Regular hours"</f>
        <v>Nov. total: Regular hours</v>
      </c>
      <c r="F122" s="97">
        <f>SUM(November[Week 1],November[Week 2],November[Week 3],November[Week 4],November[Week 5])</f>
        <v>0</v>
      </c>
      <c r="G122" s="109" t="str">
        <f ca="1">TEXT(DATEVALUE(November[[#Headers],[November]]&amp;" "&amp;YEAR(TODAY())),"mmm.")&amp;" total: Overtime"</f>
        <v>Nov. total: Overtime</v>
      </c>
      <c r="H122" s="109"/>
      <c r="I122" s="98">
        <f>SUM(November[Overtime],November[[Overtime ]],November[[Overtime  ]],November[[Overtime    ]],November[[Overtime     ]])</f>
        <v>0</v>
      </c>
      <c r="J122" s="95"/>
      <c r="K122" s="95"/>
      <c r="L122" s="95"/>
      <c r="M122" s="95"/>
      <c r="N122" s="95"/>
      <c r="O122" s="96"/>
      <c r="P122" s="35"/>
    </row>
    <row r="123" spans="1:16" x14ac:dyDescent="0.15">
      <c r="D123" s="46"/>
      <c r="E123" s="35"/>
      <c r="F123" s="35"/>
      <c r="G123" s="79"/>
      <c r="H123" s="79"/>
      <c r="I123" s="79"/>
      <c r="J123" s="79"/>
      <c r="K123" s="79"/>
      <c r="L123" s="79"/>
      <c r="M123" s="79"/>
      <c r="N123" s="79"/>
      <c r="O123" s="79"/>
      <c r="P123" s="35"/>
    </row>
    <row r="124" spans="1:16" s="29" customFormat="1" ht="30" customHeight="1" thickBot="1" x14ac:dyDescent="0.2">
      <c r="A124" s="39"/>
      <c r="B124" s="43"/>
      <c r="C124" s="43"/>
      <c r="D124" s="51"/>
      <c r="E124" s="26" t="s">
        <v>29</v>
      </c>
      <c r="F124" s="10" t="s">
        <v>30</v>
      </c>
      <c r="G124" s="10" t="s">
        <v>31</v>
      </c>
      <c r="H124" s="10" t="s">
        <v>32</v>
      </c>
      <c r="I124" s="10" t="s">
        <v>34</v>
      </c>
      <c r="J124" s="10" t="s">
        <v>35</v>
      </c>
      <c r="K124" s="10" t="s">
        <v>33</v>
      </c>
      <c r="L124" s="10" t="s">
        <v>37</v>
      </c>
      <c r="M124" s="10" t="s">
        <v>36</v>
      </c>
      <c r="N124" s="10" t="s">
        <v>39</v>
      </c>
      <c r="O124" s="15" t="s">
        <v>38</v>
      </c>
      <c r="P124" s="36"/>
    </row>
    <row r="125" spans="1:16" ht="14.25" customHeight="1" x14ac:dyDescent="0.25">
      <c r="D125" s="49"/>
      <c r="E125" s="5" t="s">
        <v>8</v>
      </c>
      <c r="F125" s="6"/>
      <c r="G125" s="11"/>
      <c r="H125" s="11"/>
      <c r="I125" s="11"/>
      <c r="J125" s="11"/>
      <c r="K125" s="11"/>
      <c r="L125" s="11"/>
      <c r="M125" s="11"/>
      <c r="N125" s="11"/>
      <c r="O125" s="13"/>
      <c r="P125" s="35"/>
    </row>
    <row r="126" spans="1:16" ht="14.25" customHeight="1" x14ac:dyDescent="0.25">
      <c r="D126" s="49"/>
      <c r="E126" s="4" t="s">
        <v>9</v>
      </c>
      <c r="F126" s="2"/>
      <c r="G126" s="12"/>
      <c r="H126" s="12"/>
      <c r="I126" s="12"/>
      <c r="J126" s="12"/>
      <c r="K126" s="12"/>
      <c r="L126" s="12"/>
      <c r="M126" s="12"/>
      <c r="N126" s="12"/>
      <c r="O126" s="16"/>
      <c r="P126" s="35"/>
    </row>
    <row r="127" spans="1:16" ht="14.25" customHeight="1" x14ac:dyDescent="0.25">
      <c r="D127" s="49"/>
      <c r="E127" s="5" t="s">
        <v>10</v>
      </c>
      <c r="F127" s="6"/>
      <c r="G127" s="11"/>
      <c r="H127" s="11"/>
      <c r="I127" s="11"/>
      <c r="J127" s="11"/>
      <c r="K127" s="11"/>
      <c r="L127" s="11"/>
      <c r="M127" s="11"/>
      <c r="N127" s="11"/>
      <c r="O127" s="13"/>
      <c r="P127" s="35"/>
    </row>
    <row r="128" spans="1:16" ht="14.25" customHeight="1" x14ac:dyDescent="0.25">
      <c r="E128" s="4" t="s">
        <v>11</v>
      </c>
      <c r="F128" s="2"/>
      <c r="G128" s="12"/>
      <c r="H128" s="12"/>
      <c r="I128" s="12"/>
      <c r="J128" s="12"/>
      <c r="K128" s="12"/>
      <c r="L128" s="12"/>
      <c r="M128" s="12"/>
      <c r="N128" s="12"/>
      <c r="O128" s="16"/>
      <c r="P128" s="33"/>
    </row>
    <row r="129" spans="5:16" ht="14.25" customHeight="1" x14ac:dyDescent="0.25">
      <c r="E129" s="5" t="s">
        <v>12</v>
      </c>
      <c r="F129" s="6"/>
      <c r="G129" s="11"/>
      <c r="H129" s="11"/>
      <c r="I129" s="11"/>
      <c r="J129" s="11"/>
      <c r="K129" s="11"/>
      <c r="L129" s="11"/>
      <c r="M129" s="11"/>
      <c r="N129" s="11"/>
      <c r="O129" s="13"/>
      <c r="P129" s="33"/>
    </row>
    <row r="130" spans="5:16" ht="14.25" customHeight="1" x14ac:dyDescent="0.25">
      <c r="E130" s="4" t="s">
        <v>13</v>
      </c>
      <c r="F130" s="2"/>
      <c r="G130" s="12"/>
      <c r="H130" s="12"/>
      <c r="I130" s="12"/>
      <c r="J130" s="12"/>
      <c r="K130" s="12"/>
      <c r="L130" s="12"/>
      <c r="M130" s="12"/>
      <c r="N130" s="12"/>
      <c r="O130" s="16"/>
      <c r="P130" s="33"/>
    </row>
    <row r="131" spans="5:16" ht="14.25" customHeight="1" thickBot="1" x14ac:dyDescent="0.3">
      <c r="E131" s="7" t="s">
        <v>14</v>
      </c>
      <c r="F131" s="8"/>
      <c r="G131" s="13"/>
      <c r="H131" s="13"/>
      <c r="I131" s="13"/>
      <c r="J131" s="13"/>
      <c r="K131" s="13"/>
      <c r="L131" s="13"/>
      <c r="M131" s="13"/>
      <c r="N131" s="13"/>
      <c r="O131" s="13"/>
      <c r="P131" s="33"/>
    </row>
    <row r="132" spans="5:16" ht="17" thickBot="1" x14ac:dyDescent="0.3">
      <c r="E132" s="27" t="s">
        <v>15</v>
      </c>
      <c r="F132" s="2">
        <f>SUBTOTAL(109,December[Week 1])</f>
        <v>0</v>
      </c>
      <c r="G132" s="2">
        <f>SUBTOTAL(109,December[Overtime])</f>
        <v>0</v>
      </c>
      <c r="H132" s="2">
        <f>SUBTOTAL(109,December[Week 2])</f>
        <v>0</v>
      </c>
      <c r="I132" s="2">
        <f>SUBTOTAL(109,December[[Overtime ]])</f>
        <v>0</v>
      </c>
      <c r="J132" s="2">
        <f>SUBTOTAL(109,December[Week 3])</f>
        <v>0</v>
      </c>
      <c r="K132" s="2">
        <f>SUBTOTAL(109,December[[Overtime  ]])</f>
        <v>0</v>
      </c>
      <c r="L132" s="2">
        <f>SUBTOTAL(109,December[Week 4])</f>
        <v>0</v>
      </c>
      <c r="M132" s="2">
        <f>SUBTOTAL(109,December[[Overtime   ]])</f>
        <v>0</v>
      </c>
      <c r="N132" s="2">
        <f>SUBTOTAL(109,December[Week 5])</f>
        <v>0</v>
      </c>
      <c r="O132" s="2">
        <f>SUBTOTAL(109,December[[Overtime    ]])</f>
        <v>0</v>
      </c>
      <c r="P132" s="33"/>
    </row>
    <row r="133" spans="5:16" ht="22" customHeight="1" x14ac:dyDescent="0.25">
      <c r="E133" s="92" t="str">
        <f ca="1">TEXT(DATEVALUE(December[[#Headers],[December]]&amp;" "&amp;YEAR(TODAY())),"mmm.")&amp;" total: Regular hours"</f>
        <v>Dec. total: Regular hours</v>
      </c>
      <c r="F133" s="97">
        <f>SUM(December[Week 1],December[Week 2],December[Week 3],December[Week 4],December[Week 5])</f>
        <v>0</v>
      </c>
      <c r="G133" s="109" t="str">
        <f ca="1">TEXT(DATEVALUE(December[[#Headers],[December]]&amp;" "&amp;YEAR(TODAY())),"mmm.")&amp;" total: Overtime"</f>
        <v>Dec. total: Overtime</v>
      </c>
      <c r="H133" s="109"/>
      <c r="I133" s="98">
        <f>SUM(G125:G131,I125:I131,K125:K131,M125:M131,O125:O131)</f>
        <v>0</v>
      </c>
      <c r="J133" s="95"/>
      <c r="K133" s="95"/>
      <c r="L133" s="95"/>
      <c r="M133" s="95"/>
      <c r="N133" s="95"/>
      <c r="O133" s="96"/>
      <c r="P133" s="33"/>
    </row>
    <row r="134" spans="5:16" x14ac:dyDescent="0.15">
      <c r="E134" s="35"/>
      <c r="F134" s="35"/>
      <c r="G134" s="79"/>
      <c r="H134" s="79"/>
      <c r="I134" s="79"/>
      <c r="J134" s="79"/>
      <c r="K134" s="79"/>
      <c r="L134" s="79"/>
      <c r="M134" s="79"/>
      <c r="N134" s="79"/>
      <c r="O134" s="79"/>
      <c r="P134" s="33"/>
    </row>
    <row r="135" spans="5:16" x14ac:dyDescent="0.15">
      <c r="E135" s="33"/>
      <c r="F135" s="33"/>
      <c r="G135" s="80"/>
      <c r="H135" s="80"/>
      <c r="I135" s="80"/>
      <c r="J135" s="80"/>
      <c r="K135" s="80"/>
      <c r="L135" s="80"/>
      <c r="M135" s="80"/>
      <c r="N135" s="80"/>
      <c r="O135" s="80"/>
      <c r="P135" s="33"/>
    </row>
    <row r="136" spans="5:16" x14ac:dyDescent="0.15">
      <c r="E136" s="33"/>
      <c r="F136" s="33"/>
      <c r="G136" s="80"/>
      <c r="H136" s="80"/>
      <c r="I136" s="80"/>
      <c r="J136" s="80"/>
      <c r="K136" s="80"/>
      <c r="L136" s="80"/>
      <c r="M136" s="80"/>
      <c r="N136" s="80"/>
      <c r="O136" s="80"/>
      <c r="P136" s="33"/>
    </row>
    <row r="137" spans="5:16" x14ac:dyDescent="0.15">
      <c r="E137" s="33"/>
      <c r="F137" s="33"/>
      <c r="G137" s="80"/>
      <c r="H137" s="80"/>
      <c r="I137" s="80"/>
      <c r="J137" s="80"/>
      <c r="K137" s="80"/>
      <c r="L137" s="80"/>
      <c r="M137" s="80"/>
      <c r="N137" s="80"/>
      <c r="O137" s="80"/>
      <c r="P137" s="33"/>
    </row>
    <row r="138" spans="5:16" x14ac:dyDescent="0.15">
      <c r="E138" s="33"/>
      <c r="F138" s="33"/>
      <c r="G138" s="80"/>
      <c r="H138" s="80"/>
      <c r="I138" s="80"/>
      <c r="J138" s="80"/>
      <c r="K138" s="80"/>
      <c r="L138" s="80"/>
      <c r="M138" s="80"/>
      <c r="N138" s="80"/>
      <c r="O138" s="80"/>
      <c r="P138" s="33"/>
    </row>
    <row r="139" spans="5:16" x14ac:dyDescent="0.15">
      <c r="E139" s="33"/>
      <c r="F139" s="33"/>
      <c r="G139" s="80"/>
      <c r="H139" s="80"/>
      <c r="I139" s="80"/>
      <c r="J139" s="80"/>
      <c r="K139" s="80"/>
      <c r="L139" s="80"/>
      <c r="M139" s="80"/>
      <c r="N139" s="80"/>
      <c r="O139" s="80"/>
      <c r="P139" s="33"/>
    </row>
    <row r="140" spans="5:16" x14ac:dyDescent="0.15">
      <c r="E140" s="33"/>
      <c r="F140" s="33"/>
      <c r="G140" s="80"/>
      <c r="H140" s="80"/>
      <c r="I140" s="80"/>
      <c r="J140" s="80"/>
      <c r="K140" s="80"/>
      <c r="L140" s="80"/>
      <c r="M140" s="80"/>
      <c r="N140" s="80"/>
      <c r="O140" s="80"/>
      <c r="P140" s="33"/>
    </row>
    <row r="141" spans="5:16" x14ac:dyDescent="0.15">
      <c r="E141" s="33"/>
      <c r="F141" s="33"/>
      <c r="G141" s="80"/>
      <c r="H141" s="80"/>
      <c r="I141" s="80"/>
      <c r="J141" s="80"/>
      <c r="K141" s="80"/>
      <c r="L141" s="80"/>
      <c r="M141" s="80"/>
      <c r="N141" s="80"/>
      <c r="O141" s="80"/>
      <c r="P141" s="33"/>
    </row>
    <row r="142" spans="5:16" x14ac:dyDescent="0.15">
      <c r="E142" s="33"/>
      <c r="F142" s="33"/>
      <c r="G142" s="80"/>
      <c r="H142" s="80"/>
      <c r="I142" s="80"/>
      <c r="J142" s="80"/>
      <c r="K142" s="80"/>
      <c r="L142" s="80"/>
      <c r="M142" s="80"/>
      <c r="N142" s="80"/>
      <c r="O142" s="80"/>
      <c r="P142" s="33"/>
    </row>
    <row r="143" spans="5:16" x14ac:dyDescent="0.15">
      <c r="E143" s="33"/>
      <c r="F143" s="33"/>
      <c r="G143" s="80"/>
      <c r="H143" s="80"/>
      <c r="I143" s="80"/>
      <c r="J143" s="80"/>
      <c r="K143" s="80"/>
      <c r="L143" s="80"/>
      <c r="M143" s="80"/>
      <c r="N143" s="80"/>
      <c r="O143" s="80"/>
      <c r="P143" s="33"/>
    </row>
    <row r="144" spans="5:16" x14ac:dyDescent="0.15">
      <c r="E144" s="33"/>
      <c r="F144" s="33"/>
      <c r="G144" s="80"/>
      <c r="H144" s="80"/>
      <c r="I144" s="80"/>
      <c r="J144" s="80"/>
      <c r="K144" s="80"/>
      <c r="L144" s="80"/>
      <c r="M144" s="80"/>
      <c r="N144" s="80"/>
      <c r="O144" s="80"/>
      <c r="P144" s="33"/>
    </row>
    <row r="145" spans="5:16" x14ac:dyDescent="0.15">
      <c r="E145" s="33"/>
      <c r="F145" s="33"/>
      <c r="G145" s="80"/>
      <c r="H145" s="80"/>
      <c r="I145" s="80"/>
      <c r="J145" s="80"/>
      <c r="K145" s="80"/>
      <c r="L145" s="80"/>
      <c r="M145" s="80"/>
      <c r="N145" s="80"/>
      <c r="O145" s="80"/>
      <c r="P145" s="33"/>
    </row>
    <row r="146" spans="5:16" x14ac:dyDescent="0.15">
      <c r="E146" s="33"/>
      <c r="F146" s="33"/>
      <c r="G146" s="80"/>
      <c r="H146" s="80"/>
      <c r="I146" s="80"/>
      <c r="J146" s="80"/>
      <c r="K146" s="80"/>
      <c r="L146" s="80"/>
      <c r="M146" s="80"/>
      <c r="N146" s="80"/>
      <c r="O146" s="80"/>
      <c r="P146" s="33"/>
    </row>
    <row r="147" spans="5:16" x14ac:dyDescent="0.15">
      <c r="E147" s="33"/>
      <c r="F147" s="33"/>
      <c r="G147" s="80"/>
      <c r="H147" s="80"/>
      <c r="I147" s="80"/>
      <c r="J147" s="80"/>
      <c r="K147" s="80"/>
      <c r="L147" s="80"/>
      <c r="M147" s="80"/>
      <c r="N147" s="80"/>
      <c r="O147" s="80"/>
      <c r="P147" s="33"/>
    </row>
    <row r="148" spans="5:16" x14ac:dyDescent="0.15">
      <c r="E148" s="33"/>
      <c r="F148" s="33"/>
      <c r="G148" s="80"/>
      <c r="H148" s="80"/>
      <c r="I148" s="80"/>
      <c r="J148" s="80"/>
      <c r="K148" s="80"/>
      <c r="L148" s="80"/>
      <c r="M148" s="80"/>
      <c r="N148" s="80"/>
      <c r="O148" s="80"/>
      <c r="P148" s="33"/>
    </row>
    <row r="149" spans="5:16" x14ac:dyDescent="0.15">
      <c r="E149" s="33"/>
      <c r="F149" s="33"/>
      <c r="G149" s="80"/>
      <c r="H149" s="80"/>
      <c r="I149" s="80"/>
      <c r="J149" s="80"/>
      <c r="K149" s="80"/>
      <c r="L149" s="80"/>
      <c r="M149" s="80"/>
      <c r="N149" s="80"/>
      <c r="O149" s="80"/>
      <c r="P149" s="33"/>
    </row>
    <row r="150" spans="5:16" x14ac:dyDescent="0.15">
      <c r="E150" s="33"/>
      <c r="F150" s="33"/>
      <c r="G150" s="80"/>
      <c r="H150" s="80"/>
      <c r="I150" s="80"/>
      <c r="J150" s="80"/>
      <c r="K150" s="80"/>
      <c r="L150" s="80"/>
      <c r="M150" s="80"/>
      <c r="N150" s="80"/>
      <c r="O150" s="80"/>
      <c r="P150" s="33"/>
    </row>
    <row r="151" spans="5:16" x14ac:dyDescent="0.15">
      <c r="E151" s="33"/>
      <c r="F151" s="33"/>
      <c r="G151" s="80"/>
      <c r="H151" s="80"/>
      <c r="I151" s="80"/>
      <c r="J151" s="80"/>
      <c r="K151" s="80"/>
      <c r="L151" s="80"/>
      <c r="M151" s="80"/>
      <c r="N151" s="80"/>
      <c r="O151" s="80"/>
      <c r="P151" s="33"/>
    </row>
    <row r="152" spans="5:16" x14ac:dyDescent="0.15">
      <c r="E152" s="33"/>
      <c r="F152" s="33"/>
      <c r="G152" s="80"/>
      <c r="H152" s="80"/>
      <c r="I152" s="80"/>
      <c r="J152" s="80"/>
      <c r="K152" s="80"/>
      <c r="L152" s="80"/>
      <c r="M152" s="80"/>
      <c r="N152" s="80"/>
      <c r="O152" s="80"/>
      <c r="P152" s="33"/>
    </row>
    <row r="153" spans="5:16" x14ac:dyDescent="0.15">
      <c r="E153" s="33"/>
      <c r="F153" s="33"/>
      <c r="G153" s="80"/>
      <c r="H153" s="80"/>
      <c r="I153" s="80"/>
      <c r="J153" s="80"/>
      <c r="K153" s="80"/>
      <c r="L153" s="80"/>
      <c r="M153" s="80"/>
      <c r="N153" s="80"/>
      <c r="O153" s="80"/>
      <c r="P153" s="33"/>
    </row>
    <row r="154" spans="5:16" x14ac:dyDescent="0.15">
      <c r="E154" s="33"/>
      <c r="F154" s="33"/>
      <c r="G154" s="80"/>
      <c r="H154" s="80"/>
      <c r="I154" s="80"/>
      <c r="J154" s="80"/>
      <c r="K154" s="80"/>
      <c r="L154" s="80"/>
      <c r="M154" s="80"/>
      <c r="N154" s="80"/>
      <c r="O154" s="80"/>
      <c r="P154" s="33"/>
    </row>
    <row r="155" spans="5:16" x14ac:dyDescent="0.15">
      <c r="E155" s="33"/>
      <c r="F155" s="33"/>
      <c r="G155" s="80"/>
      <c r="H155" s="80"/>
      <c r="I155" s="80"/>
      <c r="J155" s="80"/>
      <c r="K155" s="80"/>
      <c r="L155" s="80"/>
      <c r="M155" s="80"/>
      <c r="N155" s="80"/>
      <c r="O155" s="80"/>
      <c r="P155" s="33"/>
    </row>
    <row r="156" spans="5:16" x14ac:dyDescent="0.15">
      <c r="E156" s="33"/>
      <c r="F156" s="33"/>
      <c r="G156" s="80"/>
      <c r="H156" s="80"/>
      <c r="I156" s="80"/>
      <c r="J156" s="80"/>
      <c r="K156" s="80"/>
      <c r="L156" s="80"/>
      <c r="M156" s="80"/>
      <c r="N156" s="80"/>
      <c r="O156" s="80"/>
      <c r="P156" s="33"/>
    </row>
    <row r="157" spans="5:16" x14ac:dyDescent="0.15">
      <c r="E157" s="33"/>
      <c r="F157" s="33"/>
      <c r="G157" s="80"/>
      <c r="H157" s="80"/>
      <c r="I157" s="80"/>
      <c r="J157" s="80"/>
      <c r="K157" s="80"/>
      <c r="L157" s="80"/>
      <c r="M157" s="80"/>
      <c r="N157" s="80"/>
      <c r="O157" s="80"/>
      <c r="P157" s="33"/>
    </row>
    <row r="158" spans="5:16" x14ac:dyDescent="0.15">
      <c r="E158" s="33"/>
      <c r="F158" s="33"/>
      <c r="G158" s="80"/>
      <c r="H158" s="80"/>
      <c r="I158" s="80"/>
      <c r="J158" s="80"/>
      <c r="K158" s="80"/>
      <c r="L158" s="80"/>
      <c r="M158" s="80"/>
      <c r="N158" s="80"/>
      <c r="O158" s="80"/>
      <c r="P158" s="33"/>
    </row>
    <row r="159" spans="5:16" x14ac:dyDescent="0.15">
      <c r="E159" s="33"/>
      <c r="F159" s="33"/>
      <c r="G159" s="80"/>
      <c r="H159" s="80"/>
      <c r="I159" s="80"/>
      <c r="J159" s="80"/>
      <c r="K159" s="80"/>
      <c r="L159" s="80"/>
      <c r="M159" s="80"/>
      <c r="N159" s="80"/>
      <c r="O159" s="80"/>
      <c r="P159" s="33"/>
    </row>
    <row r="160" spans="5:16" x14ac:dyDescent="0.15">
      <c r="E160" s="33"/>
      <c r="F160" s="33"/>
      <c r="G160" s="80"/>
      <c r="H160" s="80"/>
      <c r="I160" s="80"/>
      <c r="J160" s="80"/>
      <c r="K160" s="80"/>
      <c r="L160" s="80"/>
      <c r="M160" s="80"/>
      <c r="N160" s="80"/>
      <c r="O160" s="80"/>
      <c r="P160" s="33"/>
    </row>
    <row r="161" spans="5:16" x14ac:dyDescent="0.15">
      <c r="E161" s="33"/>
      <c r="F161" s="33"/>
      <c r="G161" s="80"/>
      <c r="H161" s="80"/>
      <c r="I161" s="80"/>
      <c r="J161" s="80"/>
      <c r="K161" s="80"/>
      <c r="L161" s="80"/>
      <c r="M161" s="80"/>
      <c r="N161" s="80"/>
      <c r="O161" s="80"/>
      <c r="P161" s="33"/>
    </row>
    <row r="162" spans="5:16" x14ac:dyDescent="0.15">
      <c r="E162" s="33"/>
      <c r="F162" s="33"/>
      <c r="G162" s="80"/>
      <c r="H162" s="80"/>
      <c r="I162" s="80"/>
      <c r="J162" s="80"/>
      <c r="K162" s="80"/>
      <c r="L162" s="80"/>
      <c r="M162" s="80"/>
      <c r="N162" s="80"/>
      <c r="O162" s="80"/>
      <c r="P162" s="33"/>
    </row>
    <row r="163" spans="5:16" x14ac:dyDescent="0.15">
      <c r="E163" s="33"/>
      <c r="F163" s="33"/>
      <c r="G163" s="80"/>
      <c r="H163" s="80"/>
      <c r="I163" s="80"/>
      <c r="J163" s="80"/>
      <c r="K163" s="80"/>
      <c r="L163" s="80"/>
      <c r="M163" s="80"/>
      <c r="N163" s="80"/>
      <c r="O163" s="80"/>
      <c r="P163" s="33"/>
    </row>
    <row r="164" spans="5:16" x14ac:dyDescent="0.15">
      <c r="E164" s="33"/>
      <c r="F164" s="33"/>
      <c r="G164" s="80"/>
      <c r="H164" s="80"/>
      <c r="I164" s="80"/>
      <c r="J164" s="80"/>
      <c r="K164" s="80"/>
      <c r="L164" s="80"/>
      <c r="M164" s="80"/>
      <c r="N164" s="80"/>
      <c r="O164" s="80"/>
      <c r="P164" s="33"/>
    </row>
    <row r="165" spans="5:16" x14ac:dyDescent="0.15">
      <c r="E165" s="33"/>
      <c r="F165" s="33"/>
      <c r="G165" s="80"/>
      <c r="H165" s="80"/>
      <c r="I165" s="80"/>
      <c r="J165" s="80"/>
      <c r="K165" s="80"/>
      <c r="L165" s="80"/>
      <c r="M165" s="80"/>
      <c r="N165" s="80"/>
      <c r="O165" s="80"/>
      <c r="P165" s="33"/>
    </row>
    <row r="166" spans="5:16" x14ac:dyDescent="0.15">
      <c r="E166" s="33"/>
      <c r="F166" s="33"/>
      <c r="G166" s="80"/>
      <c r="H166" s="80"/>
      <c r="I166" s="80"/>
      <c r="J166" s="80"/>
      <c r="K166" s="80"/>
      <c r="L166" s="80"/>
      <c r="M166" s="80"/>
      <c r="N166" s="80"/>
      <c r="O166" s="80"/>
      <c r="P166" s="33"/>
    </row>
    <row r="167" spans="5:16" x14ac:dyDescent="0.15">
      <c r="E167" s="33"/>
      <c r="F167" s="33"/>
      <c r="G167" s="80"/>
      <c r="H167" s="80"/>
      <c r="I167" s="80"/>
      <c r="J167" s="80"/>
      <c r="K167" s="80"/>
      <c r="L167" s="80"/>
      <c r="M167" s="80"/>
      <c r="N167" s="80"/>
      <c r="O167" s="80"/>
      <c r="P167" s="33"/>
    </row>
    <row r="168" spans="5:16" x14ac:dyDescent="0.15">
      <c r="E168" s="33"/>
      <c r="F168" s="33"/>
      <c r="G168" s="80"/>
      <c r="H168" s="80"/>
      <c r="I168" s="80"/>
      <c r="J168" s="80"/>
      <c r="K168" s="80"/>
      <c r="L168" s="80"/>
      <c r="M168" s="80"/>
      <c r="N168" s="80"/>
      <c r="O168" s="80"/>
      <c r="P168" s="33"/>
    </row>
    <row r="169" spans="5:16" x14ac:dyDescent="0.15">
      <c r="E169" s="33"/>
      <c r="F169" s="33"/>
      <c r="G169" s="80"/>
      <c r="H169" s="80"/>
      <c r="I169" s="80"/>
      <c r="J169" s="80"/>
      <c r="K169" s="80"/>
      <c r="L169" s="80"/>
      <c r="M169" s="80"/>
      <c r="N169" s="80"/>
      <c r="O169" s="80"/>
      <c r="P169" s="33"/>
    </row>
    <row r="170" spans="5:16" x14ac:dyDescent="0.15">
      <c r="E170" s="33"/>
      <c r="F170" s="33"/>
      <c r="G170" s="80"/>
      <c r="H170" s="80"/>
      <c r="I170" s="80"/>
      <c r="J170" s="80"/>
      <c r="K170" s="80"/>
      <c r="L170" s="80"/>
      <c r="M170" s="80"/>
      <c r="N170" s="80"/>
      <c r="O170" s="80"/>
      <c r="P170" s="33"/>
    </row>
    <row r="171" spans="5:16" x14ac:dyDescent="0.15">
      <c r="E171" s="33"/>
      <c r="F171" s="33"/>
      <c r="G171" s="80"/>
      <c r="H171" s="80"/>
      <c r="I171" s="80"/>
      <c r="J171" s="80"/>
      <c r="K171" s="80"/>
      <c r="L171" s="80"/>
      <c r="M171" s="80"/>
      <c r="N171" s="80"/>
      <c r="O171" s="80"/>
      <c r="P171" s="33"/>
    </row>
    <row r="172" spans="5:16" x14ac:dyDescent="0.15">
      <c r="E172" s="33"/>
      <c r="F172" s="33"/>
      <c r="G172" s="80"/>
      <c r="H172" s="80"/>
      <c r="I172" s="80"/>
      <c r="J172" s="80"/>
      <c r="K172" s="80"/>
      <c r="L172" s="80"/>
      <c r="M172" s="80"/>
      <c r="N172" s="80"/>
      <c r="O172" s="80"/>
      <c r="P172" s="33"/>
    </row>
    <row r="173" spans="5:16" x14ac:dyDescent="0.15">
      <c r="E173" s="33"/>
      <c r="F173" s="33"/>
      <c r="G173" s="80"/>
      <c r="H173" s="80"/>
      <c r="I173" s="80"/>
      <c r="J173" s="80"/>
      <c r="K173" s="80"/>
      <c r="L173" s="80"/>
      <c r="M173" s="80"/>
      <c r="N173" s="80"/>
      <c r="O173" s="80"/>
      <c r="P173" s="33"/>
    </row>
    <row r="174" spans="5:16" x14ac:dyDescent="0.15">
      <c r="E174" s="33"/>
      <c r="F174" s="33"/>
      <c r="G174" s="80"/>
      <c r="H174" s="80"/>
      <c r="I174" s="80"/>
      <c r="J174" s="80"/>
      <c r="K174" s="80"/>
      <c r="L174" s="80"/>
      <c r="M174" s="80"/>
      <c r="N174" s="80"/>
      <c r="O174" s="80"/>
      <c r="P174" s="33"/>
    </row>
    <row r="175" spans="5:16" x14ac:dyDescent="0.15">
      <c r="E175" s="33"/>
      <c r="F175" s="33"/>
      <c r="G175" s="80"/>
      <c r="H175" s="80"/>
      <c r="I175" s="80"/>
      <c r="J175" s="80"/>
      <c r="K175" s="80"/>
      <c r="L175" s="80"/>
      <c r="M175" s="80"/>
      <c r="N175" s="80"/>
      <c r="O175" s="80"/>
      <c r="P175" s="33"/>
    </row>
    <row r="176" spans="5:16" x14ac:dyDescent="0.15">
      <c r="E176" s="33"/>
      <c r="F176" s="33"/>
      <c r="G176" s="80"/>
      <c r="H176" s="80"/>
      <c r="I176" s="80"/>
      <c r="J176" s="80"/>
      <c r="K176" s="80"/>
      <c r="L176" s="80"/>
      <c r="M176" s="80"/>
      <c r="N176" s="80"/>
      <c r="O176" s="80"/>
      <c r="P176" s="33"/>
    </row>
    <row r="177" spans="5:16" x14ac:dyDescent="0.15">
      <c r="E177" s="33"/>
      <c r="F177" s="33"/>
      <c r="G177" s="80"/>
      <c r="H177" s="80"/>
      <c r="I177" s="80"/>
      <c r="J177" s="80"/>
      <c r="K177" s="80"/>
      <c r="L177" s="80"/>
      <c r="M177" s="80"/>
      <c r="N177" s="80"/>
      <c r="O177" s="80"/>
      <c r="P177" s="33"/>
    </row>
    <row r="178" spans="5:16" x14ac:dyDescent="0.15">
      <c r="E178" s="33"/>
      <c r="F178" s="33"/>
      <c r="G178" s="80"/>
      <c r="H178" s="80"/>
      <c r="I178" s="80"/>
      <c r="J178" s="80"/>
      <c r="K178" s="80"/>
      <c r="L178" s="80"/>
      <c r="M178" s="80"/>
      <c r="N178" s="80"/>
      <c r="O178" s="80"/>
      <c r="P178" s="33"/>
    </row>
    <row r="179" spans="5:16" x14ac:dyDescent="0.15">
      <c r="E179" s="33"/>
      <c r="F179" s="33"/>
      <c r="G179" s="80"/>
      <c r="H179" s="80"/>
      <c r="I179" s="80"/>
      <c r="J179" s="80"/>
      <c r="K179" s="80"/>
      <c r="L179" s="80"/>
      <c r="M179" s="80"/>
      <c r="N179" s="80"/>
      <c r="O179" s="80"/>
      <c r="P179" s="33"/>
    </row>
    <row r="180" spans="5:16" x14ac:dyDescent="0.15">
      <c r="E180" s="33"/>
      <c r="F180" s="33"/>
      <c r="G180" s="80"/>
      <c r="H180" s="80"/>
      <c r="I180" s="80"/>
      <c r="J180" s="80"/>
      <c r="K180" s="80"/>
      <c r="L180" s="80"/>
      <c r="M180" s="80"/>
      <c r="N180" s="80"/>
      <c r="O180" s="80"/>
      <c r="P180" s="33"/>
    </row>
    <row r="181" spans="5:16" x14ac:dyDescent="0.15">
      <c r="E181" s="33"/>
      <c r="F181" s="33"/>
      <c r="G181" s="80"/>
      <c r="H181" s="80"/>
      <c r="I181" s="80"/>
      <c r="J181" s="80"/>
      <c r="K181" s="80"/>
      <c r="L181" s="80"/>
      <c r="M181" s="80"/>
      <c r="N181" s="80"/>
      <c r="O181" s="80"/>
      <c r="P181" s="33"/>
    </row>
    <row r="182" spans="5:16" x14ac:dyDescent="0.15">
      <c r="E182" s="33"/>
      <c r="F182" s="33"/>
      <c r="G182" s="80"/>
      <c r="H182" s="80"/>
      <c r="I182" s="80"/>
      <c r="J182" s="80"/>
      <c r="K182" s="80"/>
      <c r="L182" s="80"/>
      <c r="M182" s="80"/>
      <c r="N182" s="80"/>
      <c r="O182" s="80"/>
      <c r="P182" s="33"/>
    </row>
    <row r="183" spans="5:16" x14ac:dyDescent="0.15">
      <c r="E183" s="33"/>
      <c r="F183" s="33"/>
      <c r="G183" s="80"/>
      <c r="H183" s="80"/>
      <c r="I183" s="80"/>
      <c r="J183" s="80"/>
      <c r="K183" s="80"/>
      <c r="L183" s="80"/>
      <c r="M183" s="80"/>
      <c r="N183" s="80"/>
      <c r="O183" s="80"/>
      <c r="P183" s="33"/>
    </row>
    <row r="184" spans="5:16" x14ac:dyDescent="0.15">
      <c r="E184" s="33"/>
      <c r="F184" s="33"/>
      <c r="G184" s="80"/>
      <c r="H184" s="80"/>
      <c r="I184" s="80"/>
      <c r="J184" s="80"/>
      <c r="K184" s="80"/>
      <c r="L184" s="80"/>
      <c r="M184" s="80"/>
      <c r="N184" s="80"/>
      <c r="O184" s="80"/>
      <c r="P184" s="33"/>
    </row>
    <row r="185" spans="5:16" x14ac:dyDescent="0.15">
      <c r="E185" s="33"/>
      <c r="F185" s="33"/>
      <c r="G185" s="80"/>
      <c r="H185" s="80"/>
      <c r="I185" s="80"/>
      <c r="J185" s="80"/>
      <c r="K185" s="80"/>
      <c r="L185" s="80"/>
      <c r="M185" s="80"/>
      <c r="N185" s="80"/>
      <c r="O185" s="80"/>
      <c r="P185" s="33"/>
    </row>
    <row r="186" spans="5:16" x14ac:dyDescent="0.15">
      <c r="E186" s="33"/>
      <c r="F186" s="33"/>
      <c r="G186" s="80"/>
      <c r="H186" s="80"/>
      <c r="I186" s="80"/>
      <c r="J186" s="80"/>
      <c r="K186" s="80"/>
      <c r="L186" s="80"/>
      <c r="M186" s="80"/>
      <c r="N186" s="80"/>
      <c r="O186" s="80"/>
      <c r="P186" s="33"/>
    </row>
    <row r="187" spans="5:16" x14ac:dyDescent="0.15">
      <c r="E187" s="33"/>
      <c r="F187" s="33"/>
      <c r="G187" s="80"/>
      <c r="H187" s="80"/>
      <c r="I187" s="80"/>
      <c r="J187" s="80"/>
      <c r="K187" s="80"/>
      <c r="L187" s="80"/>
      <c r="M187" s="80"/>
      <c r="N187" s="80"/>
      <c r="O187" s="80"/>
      <c r="P187" s="33"/>
    </row>
    <row r="188" spans="5:16" x14ac:dyDescent="0.15">
      <c r="E188" s="33"/>
      <c r="F188" s="33"/>
      <c r="G188" s="80"/>
      <c r="H188" s="80"/>
      <c r="I188" s="80"/>
      <c r="J188" s="80"/>
      <c r="K188" s="80"/>
      <c r="L188" s="80"/>
      <c r="M188" s="80"/>
      <c r="N188" s="80"/>
      <c r="O188" s="80"/>
      <c r="P188" s="33"/>
    </row>
    <row r="189" spans="5:16" x14ac:dyDescent="0.15">
      <c r="E189" s="33"/>
      <c r="F189" s="33"/>
      <c r="G189" s="80"/>
      <c r="H189" s="80"/>
      <c r="I189" s="80"/>
      <c r="J189" s="80"/>
      <c r="K189" s="80"/>
      <c r="L189" s="80"/>
      <c r="M189" s="80"/>
      <c r="N189" s="80"/>
      <c r="O189" s="80"/>
      <c r="P189" s="33"/>
    </row>
    <row r="190" spans="5:16" x14ac:dyDescent="0.15">
      <c r="E190" s="33"/>
      <c r="F190" s="33"/>
      <c r="G190" s="80"/>
      <c r="H190" s="80"/>
      <c r="I190" s="80"/>
      <c r="J190" s="80"/>
      <c r="K190" s="80"/>
      <c r="L190" s="80"/>
      <c r="M190" s="80"/>
      <c r="N190" s="80"/>
      <c r="O190" s="80"/>
      <c r="P190" s="33"/>
    </row>
    <row r="191" spans="5:16" x14ac:dyDescent="0.15">
      <c r="E191" s="33"/>
      <c r="F191" s="33"/>
      <c r="G191" s="80"/>
      <c r="H191" s="80"/>
      <c r="I191" s="80"/>
      <c r="J191" s="80"/>
      <c r="K191" s="80"/>
      <c r="L191" s="80"/>
      <c r="M191" s="80"/>
      <c r="N191" s="80"/>
      <c r="O191" s="80"/>
      <c r="P191" s="33"/>
    </row>
    <row r="192" spans="5:16" x14ac:dyDescent="0.15">
      <c r="E192" s="33"/>
      <c r="F192" s="33"/>
      <c r="G192" s="80"/>
      <c r="H192" s="80"/>
      <c r="I192" s="80"/>
      <c r="J192" s="80"/>
      <c r="K192" s="80"/>
      <c r="L192" s="80"/>
      <c r="M192" s="80"/>
      <c r="N192" s="80"/>
      <c r="O192" s="80"/>
      <c r="P192" s="33"/>
    </row>
    <row r="193" spans="5:16" x14ac:dyDescent="0.15">
      <c r="E193" s="33"/>
      <c r="F193" s="33"/>
      <c r="G193" s="80"/>
      <c r="H193" s="80"/>
      <c r="I193" s="80"/>
      <c r="J193" s="80"/>
      <c r="K193" s="80"/>
      <c r="L193" s="80"/>
      <c r="M193" s="80"/>
      <c r="N193" s="80"/>
      <c r="O193" s="80"/>
      <c r="P193" s="33"/>
    </row>
    <row r="194" spans="5:16" x14ac:dyDescent="0.15">
      <c r="E194" s="33"/>
      <c r="F194" s="33"/>
      <c r="G194" s="80"/>
      <c r="H194" s="80"/>
      <c r="I194" s="80"/>
      <c r="J194" s="80"/>
      <c r="K194" s="80"/>
      <c r="L194" s="80"/>
      <c r="M194" s="80"/>
      <c r="N194" s="80"/>
      <c r="O194" s="80"/>
      <c r="P194" s="33"/>
    </row>
    <row r="195" spans="5:16" x14ac:dyDescent="0.15">
      <c r="E195" s="33"/>
      <c r="F195" s="33"/>
      <c r="G195" s="80"/>
      <c r="H195" s="80"/>
      <c r="I195" s="80"/>
      <c r="J195" s="80"/>
      <c r="K195" s="80"/>
      <c r="L195" s="80"/>
      <c r="M195" s="80"/>
      <c r="N195" s="80"/>
      <c r="O195" s="80"/>
      <c r="P195" s="33"/>
    </row>
    <row r="196" spans="5:16" x14ac:dyDescent="0.15">
      <c r="E196" s="33"/>
      <c r="F196" s="33"/>
      <c r="G196" s="80"/>
      <c r="H196" s="80"/>
      <c r="I196" s="80"/>
      <c r="J196" s="80"/>
      <c r="K196" s="80"/>
      <c r="L196" s="80"/>
      <c r="M196" s="80"/>
      <c r="N196" s="80"/>
      <c r="O196" s="80"/>
      <c r="P196" s="33"/>
    </row>
    <row r="197" spans="5:16" x14ac:dyDescent="0.15">
      <c r="E197" s="33"/>
      <c r="F197" s="33"/>
      <c r="G197" s="80"/>
      <c r="H197" s="80"/>
      <c r="I197" s="80"/>
      <c r="J197" s="80"/>
      <c r="K197" s="80"/>
      <c r="L197" s="80"/>
      <c r="M197" s="80"/>
      <c r="N197" s="80"/>
      <c r="O197" s="80"/>
      <c r="P197" s="33"/>
    </row>
    <row r="198" spans="5:16" x14ac:dyDescent="0.15">
      <c r="E198" s="33"/>
      <c r="F198" s="33"/>
      <c r="G198" s="80"/>
      <c r="H198" s="80"/>
      <c r="I198" s="80"/>
      <c r="J198" s="80"/>
      <c r="K198" s="80"/>
      <c r="L198" s="80"/>
      <c r="M198" s="80"/>
      <c r="N198" s="80"/>
      <c r="O198" s="80"/>
      <c r="P198" s="33"/>
    </row>
    <row r="199" spans="5:16" x14ac:dyDescent="0.15">
      <c r="E199" s="33"/>
      <c r="F199" s="33"/>
      <c r="G199" s="80"/>
      <c r="H199" s="80"/>
      <c r="I199" s="80"/>
      <c r="J199" s="80"/>
      <c r="K199" s="80"/>
      <c r="L199" s="80"/>
      <c r="M199" s="80"/>
      <c r="N199" s="80"/>
      <c r="O199" s="80"/>
      <c r="P199" s="33"/>
    </row>
    <row r="200" spans="5:16" x14ac:dyDescent="0.15">
      <c r="E200" s="33"/>
      <c r="F200" s="33"/>
      <c r="G200" s="80"/>
      <c r="H200" s="80"/>
      <c r="I200" s="80"/>
      <c r="J200" s="80"/>
      <c r="K200" s="80"/>
      <c r="L200" s="80"/>
      <c r="M200" s="80"/>
      <c r="N200" s="80"/>
      <c r="O200" s="80"/>
      <c r="P200" s="33"/>
    </row>
    <row r="201" spans="5:16" x14ac:dyDescent="0.15">
      <c r="E201" s="33"/>
      <c r="F201" s="33"/>
      <c r="G201" s="80"/>
      <c r="H201" s="80"/>
      <c r="I201" s="80"/>
      <c r="J201" s="80"/>
      <c r="K201" s="80"/>
      <c r="L201" s="80"/>
      <c r="M201" s="80"/>
      <c r="N201" s="80"/>
      <c r="O201" s="80"/>
      <c r="P201" s="33"/>
    </row>
    <row r="202" spans="5:16" x14ac:dyDescent="0.15">
      <c r="E202" s="33"/>
      <c r="F202" s="33"/>
      <c r="G202" s="80"/>
      <c r="H202" s="80"/>
      <c r="I202" s="80"/>
      <c r="J202" s="80"/>
      <c r="K202" s="80"/>
      <c r="L202" s="80"/>
      <c r="M202" s="80"/>
      <c r="N202" s="80"/>
      <c r="O202" s="80"/>
      <c r="P202" s="33"/>
    </row>
    <row r="203" spans="5:16" x14ac:dyDescent="0.15">
      <c r="E203" s="33"/>
      <c r="F203" s="33"/>
      <c r="G203" s="80"/>
      <c r="H203" s="80"/>
      <c r="I203" s="80"/>
      <c r="J203" s="80"/>
      <c r="K203" s="80"/>
      <c r="L203" s="80"/>
      <c r="M203" s="80"/>
      <c r="N203" s="80"/>
      <c r="O203" s="80"/>
      <c r="P203" s="33"/>
    </row>
    <row r="204" spans="5:16" x14ac:dyDescent="0.15">
      <c r="E204" s="33"/>
      <c r="F204" s="33"/>
      <c r="G204" s="80"/>
      <c r="H204" s="80"/>
      <c r="I204" s="80"/>
      <c r="J204" s="80"/>
      <c r="K204" s="80"/>
      <c r="L204" s="80"/>
      <c r="M204" s="80"/>
      <c r="N204" s="80"/>
      <c r="O204" s="80"/>
      <c r="P204" s="33"/>
    </row>
    <row r="205" spans="5:16" x14ac:dyDescent="0.15">
      <c r="E205" s="33"/>
      <c r="F205" s="33"/>
      <c r="G205" s="80"/>
      <c r="H205" s="80"/>
      <c r="I205" s="80"/>
      <c r="J205" s="80"/>
      <c r="K205" s="80"/>
      <c r="L205" s="80"/>
      <c r="M205" s="80"/>
      <c r="N205" s="80"/>
      <c r="O205" s="80"/>
      <c r="P205" s="33"/>
    </row>
    <row r="206" spans="5:16" x14ac:dyDescent="0.15">
      <c r="E206" s="33"/>
      <c r="F206" s="33"/>
      <c r="G206" s="80"/>
      <c r="H206" s="80"/>
      <c r="I206" s="80"/>
      <c r="J206" s="80"/>
      <c r="K206" s="80"/>
      <c r="L206" s="80"/>
      <c r="M206" s="80"/>
      <c r="N206" s="80"/>
      <c r="O206" s="80"/>
      <c r="P206" s="33"/>
    </row>
    <row r="207" spans="5:16" x14ac:dyDescent="0.15">
      <c r="E207" s="33"/>
      <c r="F207" s="33"/>
      <c r="G207" s="80"/>
      <c r="H207" s="80"/>
      <c r="I207" s="80"/>
      <c r="J207" s="80"/>
      <c r="K207" s="80"/>
      <c r="L207" s="80"/>
      <c r="M207" s="80"/>
      <c r="N207" s="80"/>
      <c r="O207" s="80"/>
      <c r="P207" s="33"/>
    </row>
    <row r="208" spans="5:16" x14ac:dyDescent="0.15">
      <c r="E208" s="33"/>
      <c r="F208" s="33"/>
      <c r="G208" s="80"/>
      <c r="H208" s="80"/>
      <c r="I208" s="80"/>
      <c r="J208" s="80"/>
      <c r="K208" s="80"/>
      <c r="L208" s="80"/>
      <c r="M208" s="80"/>
      <c r="N208" s="80"/>
      <c r="O208" s="80"/>
      <c r="P208" s="33"/>
    </row>
    <row r="209" spans="5:16" x14ac:dyDescent="0.15">
      <c r="E209" s="33"/>
      <c r="F209" s="33"/>
      <c r="G209" s="80"/>
      <c r="H209" s="80"/>
      <c r="I209" s="80"/>
      <c r="J209" s="80"/>
      <c r="K209" s="80"/>
      <c r="L209" s="80"/>
      <c r="M209" s="80"/>
      <c r="N209" s="80"/>
      <c r="O209" s="80"/>
      <c r="P209" s="33"/>
    </row>
    <row r="210" spans="5:16" x14ac:dyDescent="0.15">
      <c r="E210" s="33"/>
      <c r="F210" s="33"/>
      <c r="G210" s="80"/>
      <c r="H210" s="80"/>
      <c r="I210" s="80"/>
      <c r="J210" s="80"/>
      <c r="K210" s="80"/>
      <c r="L210" s="80"/>
      <c r="M210" s="80"/>
      <c r="N210" s="80"/>
      <c r="O210" s="80"/>
      <c r="P210" s="33"/>
    </row>
    <row r="211" spans="5:16" x14ac:dyDescent="0.15">
      <c r="E211" s="33"/>
      <c r="F211" s="33"/>
      <c r="G211" s="80"/>
      <c r="H211" s="80"/>
      <c r="I211" s="80"/>
      <c r="J211" s="80"/>
      <c r="K211" s="80"/>
      <c r="L211" s="80"/>
      <c r="M211" s="80"/>
      <c r="N211" s="80"/>
      <c r="O211" s="80"/>
      <c r="P211" s="33"/>
    </row>
    <row r="212" spans="5:16" x14ac:dyDescent="0.15">
      <c r="E212" s="33"/>
      <c r="F212" s="33"/>
      <c r="G212" s="80"/>
      <c r="H212" s="80"/>
      <c r="I212" s="80"/>
      <c r="J212" s="80"/>
      <c r="K212" s="80"/>
      <c r="L212" s="80"/>
      <c r="M212" s="80"/>
      <c r="N212" s="80"/>
      <c r="O212" s="80"/>
      <c r="P212" s="33"/>
    </row>
    <row r="213" spans="5:16" x14ac:dyDescent="0.15">
      <c r="E213" s="33"/>
      <c r="F213" s="33"/>
      <c r="G213" s="80"/>
      <c r="H213" s="80"/>
      <c r="I213" s="80"/>
      <c r="J213" s="80"/>
      <c r="K213" s="80"/>
      <c r="L213" s="80"/>
      <c r="M213" s="80"/>
      <c r="N213" s="80"/>
      <c r="O213" s="80"/>
      <c r="P213" s="33"/>
    </row>
    <row r="214" spans="5:16" x14ac:dyDescent="0.15">
      <c r="E214" s="33"/>
      <c r="F214" s="33"/>
      <c r="G214" s="80"/>
      <c r="H214" s="80"/>
      <c r="I214" s="80"/>
      <c r="J214" s="80"/>
      <c r="K214" s="80"/>
      <c r="L214" s="80"/>
      <c r="M214" s="80"/>
      <c r="N214" s="80"/>
      <c r="O214" s="80"/>
      <c r="P214" s="33"/>
    </row>
    <row r="215" spans="5:16" x14ac:dyDescent="0.15">
      <c r="E215" s="33"/>
      <c r="F215" s="33"/>
      <c r="G215" s="80"/>
      <c r="H215" s="80"/>
      <c r="I215" s="80"/>
      <c r="J215" s="80"/>
      <c r="K215" s="80"/>
      <c r="L215" s="80"/>
      <c r="M215" s="80"/>
      <c r="N215" s="80"/>
      <c r="O215" s="80"/>
      <c r="P215" s="33"/>
    </row>
    <row r="216" spans="5:16" x14ac:dyDescent="0.15">
      <c r="E216" s="33"/>
      <c r="F216" s="33"/>
      <c r="G216" s="80"/>
      <c r="H216" s="80"/>
      <c r="I216" s="80"/>
      <c r="J216" s="80"/>
      <c r="K216" s="80"/>
      <c r="L216" s="80"/>
      <c r="M216" s="80"/>
      <c r="N216" s="80"/>
      <c r="O216" s="80"/>
      <c r="P216" s="33"/>
    </row>
    <row r="217" spans="5:16" x14ac:dyDescent="0.15">
      <c r="E217" s="33"/>
      <c r="F217" s="33"/>
      <c r="G217" s="80"/>
      <c r="H217" s="80"/>
      <c r="I217" s="80"/>
      <c r="J217" s="80"/>
      <c r="K217" s="80"/>
      <c r="L217" s="80"/>
      <c r="M217" s="80"/>
      <c r="N217" s="80"/>
      <c r="O217" s="80"/>
      <c r="P217" s="33"/>
    </row>
    <row r="218" spans="5:16" x14ac:dyDescent="0.15">
      <c r="E218" s="33"/>
      <c r="F218" s="33"/>
      <c r="G218" s="80"/>
      <c r="H218" s="80"/>
      <c r="I218" s="80"/>
      <c r="J218" s="80"/>
      <c r="K218" s="80"/>
      <c r="L218" s="80"/>
      <c r="M218" s="80"/>
      <c r="N218" s="80"/>
      <c r="O218" s="80"/>
      <c r="P218" s="33"/>
    </row>
    <row r="219" spans="5:16" x14ac:dyDescent="0.15">
      <c r="E219" s="33"/>
      <c r="F219" s="33"/>
      <c r="G219" s="80"/>
      <c r="H219" s="80"/>
      <c r="I219" s="80"/>
      <c r="J219" s="80"/>
      <c r="K219" s="80"/>
      <c r="L219" s="80"/>
      <c r="M219" s="80"/>
      <c r="N219" s="80"/>
      <c r="O219" s="80"/>
      <c r="P219" s="33"/>
    </row>
    <row r="220" spans="5:16" x14ac:dyDescent="0.15">
      <c r="E220" s="33"/>
      <c r="F220" s="33"/>
      <c r="G220" s="80"/>
      <c r="H220" s="80"/>
      <c r="I220" s="80"/>
      <c r="J220" s="80"/>
      <c r="K220" s="80"/>
      <c r="L220" s="80"/>
      <c r="M220" s="80"/>
      <c r="N220" s="80"/>
      <c r="O220" s="80"/>
      <c r="P220" s="33"/>
    </row>
    <row r="221" spans="5:16" x14ac:dyDescent="0.15">
      <c r="E221" s="33"/>
      <c r="F221" s="33"/>
      <c r="G221" s="80"/>
      <c r="H221" s="80"/>
      <c r="I221" s="80"/>
      <c r="J221" s="80"/>
      <c r="K221" s="80"/>
      <c r="L221" s="80"/>
      <c r="M221" s="80"/>
      <c r="N221" s="80"/>
      <c r="O221" s="80"/>
      <c r="P221" s="33"/>
    </row>
    <row r="222" spans="5:16" x14ac:dyDescent="0.15">
      <c r="E222" s="33"/>
      <c r="F222" s="33"/>
      <c r="G222" s="80"/>
      <c r="H222" s="80"/>
      <c r="I222" s="80"/>
      <c r="J222" s="80"/>
      <c r="K222" s="80"/>
      <c r="L222" s="80"/>
      <c r="M222" s="80"/>
      <c r="N222" s="80"/>
      <c r="O222" s="80"/>
      <c r="P222" s="33"/>
    </row>
    <row r="223" spans="5:16" x14ac:dyDescent="0.15">
      <c r="E223" s="33"/>
      <c r="F223" s="33"/>
      <c r="G223" s="80"/>
      <c r="H223" s="80"/>
      <c r="I223" s="80"/>
      <c r="J223" s="80"/>
      <c r="K223" s="80"/>
      <c r="L223" s="80"/>
      <c r="M223" s="80"/>
      <c r="N223" s="80"/>
      <c r="O223" s="80"/>
      <c r="P223" s="33"/>
    </row>
    <row r="224" spans="5:16" x14ac:dyDescent="0.15">
      <c r="E224" s="33"/>
      <c r="F224" s="33"/>
      <c r="G224" s="80"/>
      <c r="H224" s="80"/>
      <c r="I224" s="80"/>
      <c r="J224" s="80"/>
      <c r="K224" s="80"/>
      <c r="L224" s="80"/>
      <c r="M224" s="80"/>
      <c r="N224" s="80"/>
      <c r="O224" s="80"/>
      <c r="P224" s="33"/>
    </row>
    <row r="225" spans="5:16" x14ac:dyDescent="0.15">
      <c r="E225" s="33"/>
      <c r="F225" s="33"/>
      <c r="G225" s="80"/>
      <c r="H225" s="80"/>
      <c r="I225" s="80"/>
      <c r="J225" s="80"/>
      <c r="K225" s="80"/>
      <c r="L225" s="80"/>
      <c r="M225" s="80"/>
      <c r="N225" s="80"/>
      <c r="O225" s="80"/>
      <c r="P225" s="33"/>
    </row>
    <row r="226" spans="5:16" x14ac:dyDescent="0.15">
      <c r="E226" s="33"/>
      <c r="F226" s="33"/>
      <c r="G226" s="80"/>
      <c r="H226" s="80"/>
      <c r="I226" s="80"/>
      <c r="J226" s="80"/>
      <c r="K226" s="80"/>
      <c r="L226" s="80"/>
      <c r="M226" s="80"/>
      <c r="N226" s="80"/>
      <c r="O226" s="80"/>
      <c r="P226" s="33"/>
    </row>
    <row r="227" spans="5:16" x14ac:dyDescent="0.15">
      <c r="E227" s="33"/>
      <c r="F227" s="33"/>
      <c r="G227" s="80"/>
      <c r="H227" s="80"/>
      <c r="I227" s="80"/>
      <c r="J227" s="80"/>
      <c r="K227" s="80"/>
      <c r="L227" s="80"/>
      <c r="M227" s="80"/>
      <c r="N227" s="80"/>
      <c r="O227" s="80"/>
      <c r="P227" s="33"/>
    </row>
    <row r="228" spans="5:16" x14ac:dyDescent="0.15">
      <c r="E228" s="33"/>
      <c r="F228" s="33"/>
      <c r="G228" s="80"/>
      <c r="H228" s="80"/>
      <c r="I228" s="80"/>
      <c r="J228" s="80"/>
      <c r="K228" s="80"/>
      <c r="L228" s="80"/>
      <c r="M228" s="80"/>
      <c r="N228" s="80"/>
      <c r="O228" s="80"/>
      <c r="P228" s="33"/>
    </row>
    <row r="229" spans="5:16" x14ac:dyDescent="0.15">
      <c r="E229" s="33"/>
      <c r="F229" s="33"/>
      <c r="G229" s="80"/>
      <c r="H229" s="80"/>
      <c r="I229" s="80"/>
      <c r="J229" s="80"/>
      <c r="K229" s="80"/>
      <c r="L229" s="80"/>
      <c r="M229" s="80"/>
      <c r="N229" s="80"/>
      <c r="O229" s="80"/>
      <c r="P229" s="33"/>
    </row>
    <row r="230" spans="5:16" x14ac:dyDescent="0.15">
      <c r="E230" s="33"/>
      <c r="F230" s="33"/>
      <c r="G230" s="80"/>
      <c r="H230" s="80"/>
      <c r="I230" s="80"/>
      <c r="J230" s="80"/>
      <c r="K230" s="80"/>
      <c r="L230" s="80"/>
      <c r="M230" s="80"/>
      <c r="N230" s="80"/>
      <c r="O230" s="80"/>
      <c r="P230" s="33"/>
    </row>
    <row r="231" spans="5:16" x14ac:dyDescent="0.15">
      <c r="E231" s="33"/>
      <c r="F231" s="33"/>
      <c r="G231" s="80"/>
      <c r="H231" s="80"/>
      <c r="I231" s="80"/>
      <c r="J231" s="80"/>
      <c r="K231" s="80"/>
      <c r="L231" s="80"/>
      <c r="M231" s="80"/>
      <c r="N231" s="80"/>
      <c r="O231" s="80"/>
      <c r="P231" s="33"/>
    </row>
    <row r="232" spans="5:16" x14ac:dyDescent="0.15">
      <c r="E232" s="33"/>
      <c r="F232" s="33"/>
      <c r="G232" s="80"/>
      <c r="H232" s="80"/>
      <c r="I232" s="80"/>
      <c r="J232" s="80"/>
      <c r="K232" s="80"/>
      <c r="L232" s="80"/>
      <c r="M232" s="80"/>
      <c r="N232" s="80"/>
      <c r="O232" s="80"/>
      <c r="P232" s="33"/>
    </row>
    <row r="233" spans="5:16" x14ac:dyDescent="0.15">
      <c r="E233" s="33"/>
      <c r="F233" s="33"/>
      <c r="G233" s="80"/>
      <c r="H233" s="80"/>
      <c r="I233" s="80"/>
      <c r="J233" s="80"/>
      <c r="K233" s="80"/>
      <c r="L233" s="80"/>
      <c r="M233" s="80"/>
      <c r="N233" s="80"/>
      <c r="O233" s="80"/>
      <c r="P233" s="33"/>
    </row>
    <row r="234" spans="5:16" x14ac:dyDescent="0.15">
      <c r="E234" s="33"/>
      <c r="F234" s="33"/>
      <c r="G234" s="80"/>
      <c r="H234" s="80"/>
      <c r="I234" s="80"/>
      <c r="J234" s="80"/>
      <c r="K234" s="80"/>
      <c r="L234" s="80"/>
      <c r="M234" s="80"/>
      <c r="N234" s="80"/>
      <c r="O234" s="80"/>
      <c r="P234" s="33"/>
    </row>
    <row r="235" spans="5:16" x14ac:dyDescent="0.15">
      <c r="E235" s="33"/>
      <c r="F235" s="33"/>
      <c r="G235" s="80"/>
      <c r="H235" s="80"/>
      <c r="I235" s="80"/>
      <c r="J235" s="80"/>
      <c r="K235" s="80"/>
      <c r="L235" s="80"/>
      <c r="M235" s="80"/>
      <c r="N235" s="80"/>
      <c r="O235" s="80"/>
      <c r="P235" s="33"/>
    </row>
    <row r="236" spans="5:16" x14ac:dyDescent="0.15">
      <c r="E236" s="33"/>
      <c r="F236" s="33"/>
      <c r="G236" s="80"/>
      <c r="H236" s="80"/>
      <c r="I236" s="80"/>
      <c r="J236" s="80"/>
      <c r="K236" s="80"/>
      <c r="L236" s="80"/>
      <c r="M236" s="80"/>
      <c r="N236" s="80"/>
      <c r="O236" s="80"/>
      <c r="P236" s="33"/>
    </row>
    <row r="237" spans="5:16" x14ac:dyDescent="0.15">
      <c r="E237" s="33"/>
      <c r="F237" s="33"/>
      <c r="G237" s="80"/>
      <c r="H237" s="80"/>
      <c r="I237" s="80"/>
      <c r="J237" s="80"/>
      <c r="K237" s="80"/>
      <c r="L237" s="80"/>
      <c r="M237" s="80"/>
      <c r="N237" s="80"/>
      <c r="O237" s="80"/>
      <c r="P237" s="33"/>
    </row>
    <row r="238" spans="5:16" x14ac:dyDescent="0.15">
      <c r="E238" s="33"/>
      <c r="F238" s="33"/>
      <c r="G238" s="80"/>
      <c r="H238" s="80"/>
      <c r="I238" s="80"/>
      <c r="J238" s="80"/>
      <c r="K238" s="80"/>
      <c r="L238" s="80"/>
      <c r="M238" s="80"/>
      <c r="N238" s="80"/>
      <c r="O238" s="80"/>
      <c r="P238" s="33"/>
    </row>
    <row r="239" spans="5:16" x14ac:dyDescent="0.15">
      <c r="E239" s="33"/>
      <c r="F239" s="33"/>
      <c r="G239" s="80"/>
      <c r="H239" s="80"/>
      <c r="I239" s="80"/>
      <c r="J239" s="80"/>
      <c r="K239" s="80"/>
      <c r="L239" s="80"/>
      <c r="M239" s="80"/>
      <c r="N239" s="80"/>
      <c r="O239" s="80"/>
      <c r="P239" s="33"/>
    </row>
    <row r="240" spans="5:16" x14ac:dyDescent="0.15">
      <c r="E240" s="33"/>
      <c r="F240" s="33"/>
      <c r="G240" s="80"/>
      <c r="H240" s="80"/>
      <c r="I240" s="80"/>
      <c r="J240" s="80"/>
      <c r="K240" s="80"/>
      <c r="L240" s="80"/>
      <c r="M240" s="80"/>
      <c r="N240" s="80"/>
      <c r="O240" s="80"/>
      <c r="P240" s="33"/>
    </row>
    <row r="241" spans="5:16" x14ac:dyDescent="0.15">
      <c r="E241" s="33"/>
      <c r="F241" s="33"/>
      <c r="G241" s="80"/>
      <c r="H241" s="80"/>
      <c r="I241" s="80"/>
      <c r="J241" s="80"/>
      <c r="K241" s="80"/>
      <c r="L241" s="80"/>
      <c r="M241" s="80"/>
      <c r="N241" s="80"/>
      <c r="O241" s="80"/>
      <c r="P241" s="33"/>
    </row>
    <row r="242" spans="5:16" x14ac:dyDescent="0.15">
      <c r="E242" s="33"/>
      <c r="F242" s="33"/>
      <c r="G242" s="80"/>
      <c r="H242" s="80"/>
      <c r="I242" s="80"/>
      <c r="J242" s="80"/>
      <c r="K242" s="80"/>
      <c r="L242" s="80"/>
      <c r="M242" s="80"/>
      <c r="N242" s="80"/>
      <c r="O242" s="80"/>
      <c r="P242" s="33"/>
    </row>
    <row r="243" spans="5:16" x14ac:dyDescent="0.15">
      <c r="E243" s="33"/>
      <c r="F243" s="33"/>
      <c r="G243" s="80"/>
      <c r="H243" s="80"/>
      <c r="I243" s="80"/>
      <c r="J243" s="80"/>
      <c r="K243" s="80"/>
      <c r="L243" s="80"/>
      <c r="M243" s="80"/>
      <c r="N243" s="80"/>
      <c r="O243" s="80"/>
      <c r="P243" s="33"/>
    </row>
    <row r="244" spans="5:16" x14ac:dyDescent="0.15">
      <c r="E244" s="33"/>
      <c r="F244" s="33"/>
      <c r="G244" s="80"/>
      <c r="H244" s="80"/>
      <c r="I244" s="80"/>
      <c r="J244" s="80"/>
      <c r="K244" s="80"/>
      <c r="L244" s="80"/>
      <c r="M244" s="80"/>
      <c r="N244" s="80"/>
      <c r="O244" s="80"/>
      <c r="P244" s="33"/>
    </row>
    <row r="245" spans="5:16" x14ac:dyDescent="0.15">
      <c r="E245" s="33"/>
      <c r="F245" s="33"/>
      <c r="G245" s="80"/>
      <c r="H245" s="80"/>
      <c r="I245" s="80"/>
      <c r="J245" s="80"/>
      <c r="K245" s="80"/>
      <c r="L245" s="80"/>
      <c r="M245" s="80"/>
      <c r="N245" s="80"/>
      <c r="O245" s="80"/>
      <c r="P245" s="33"/>
    </row>
    <row r="246" spans="5:16" x14ac:dyDescent="0.15">
      <c r="E246" s="33"/>
      <c r="F246" s="33"/>
      <c r="G246" s="80"/>
      <c r="H246" s="80"/>
      <c r="I246" s="80"/>
      <c r="J246" s="80"/>
      <c r="K246" s="80"/>
      <c r="L246" s="80"/>
      <c r="M246" s="80"/>
      <c r="N246" s="80"/>
      <c r="O246" s="80"/>
      <c r="P246" s="33"/>
    </row>
    <row r="247" spans="5:16" x14ac:dyDescent="0.15">
      <c r="E247" s="33"/>
      <c r="F247" s="33"/>
      <c r="G247" s="80"/>
      <c r="H247" s="80"/>
      <c r="I247" s="80"/>
      <c r="J247" s="80"/>
      <c r="K247" s="80"/>
      <c r="L247" s="80"/>
      <c r="M247" s="80"/>
      <c r="N247" s="80"/>
      <c r="O247" s="80"/>
      <c r="P247" s="33"/>
    </row>
    <row r="248" spans="5:16" x14ac:dyDescent="0.15">
      <c r="E248" s="33"/>
      <c r="F248" s="33"/>
      <c r="G248" s="80"/>
      <c r="H248" s="80"/>
      <c r="I248" s="80"/>
      <c r="J248" s="80"/>
      <c r="K248" s="80"/>
      <c r="L248" s="80"/>
      <c r="M248" s="80"/>
      <c r="N248" s="80"/>
      <c r="O248" s="80"/>
      <c r="P248" s="33"/>
    </row>
    <row r="249" spans="5:16" x14ac:dyDescent="0.15">
      <c r="E249" s="33"/>
      <c r="F249" s="33"/>
      <c r="G249" s="80"/>
      <c r="H249" s="80"/>
      <c r="I249" s="80"/>
      <c r="J249" s="80"/>
      <c r="K249" s="80"/>
      <c r="L249" s="80"/>
      <c r="M249" s="80"/>
      <c r="N249" s="80"/>
      <c r="O249" s="80"/>
      <c r="P249" s="33"/>
    </row>
    <row r="250" spans="5:16" x14ac:dyDescent="0.15">
      <c r="E250" s="33"/>
      <c r="F250" s="33"/>
      <c r="G250" s="80"/>
      <c r="H250" s="80"/>
      <c r="I250" s="80"/>
      <c r="J250" s="80"/>
      <c r="K250" s="80"/>
      <c r="L250" s="80"/>
      <c r="M250" s="80"/>
      <c r="N250" s="80"/>
      <c r="O250" s="80"/>
      <c r="P250" s="33"/>
    </row>
    <row r="251" spans="5:16" x14ac:dyDescent="0.15">
      <c r="E251" s="33"/>
      <c r="F251" s="33"/>
      <c r="G251" s="80"/>
      <c r="H251" s="80"/>
      <c r="I251" s="80"/>
      <c r="J251" s="80"/>
      <c r="K251" s="80"/>
      <c r="L251" s="80"/>
      <c r="M251" s="80"/>
      <c r="N251" s="80"/>
      <c r="O251" s="80"/>
      <c r="P251" s="33"/>
    </row>
    <row r="252" spans="5:16" x14ac:dyDescent="0.15">
      <c r="E252" s="33"/>
      <c r="F252" s="33"/>
      <c r="G252" s="80"/>
      <c r="H252" s="80"/>
      <c r="I252" s="80"/>
      <c r="J252" s="80"/>
      <c r="K252" s="80"/>
      <c r="L252" s="80"/>
      <c r="M252" s="80"/>
      <c r="N252" s="80"/>
      <c r="O252" s="80"/>
      <c r="P252" s="33"/>
    </row>
    <row r="253" spans="5:16" x14ac:dyDescent="0.15">
      <c r="E253" s="33"/>
      <c r="F253" s="33"/>
      <c r="G253" s="80"/>
      <c r="H253" s="80"/>
      <c r="I253" s="80"/>
      <c r="J253" s="80"/>
      <c r="K253" s="80"/>
      <c r="L253" s="80"/>
      <c r="M253" s="80"/>
      <c r="N253" s="80"/>
      <c r="O253" s="80"/>
      <c r="P253" s="33"/>
    </row>
    <row r="254" spans="5:16" x14ac:dyDescent="0.15">
      <c r="E254" s="33"/>
      <c r="F254" s="33"/>
      <c r="G254" s="80"/>
      <c r="H254" s="80"/>
      <c r="I254" s="80"/>
      <c r="J254" s="80"/>
      <c r="K254" s="80"/>
      <c r="L254" s="80"/>
      <c r="M254" s="80"/>
      <c r="N254" s="80"/>
      <c r="O254" s="80"/>
      <c r="P254" s="33"/>
    </row>
    <row r="255" spans="5:16" x14ac:dyDescent="0.15">
      <c r="E255" s="33"/>
      <c r="F255" s="33"/>
      <c r="G255" s="80"/>
      <c r="H255" s="80"/>
      <c r="I255" s="80"/>
      <c r="J255" s="80"/>
      <c r="K255" s="80"/>
      <c r="L255" s="80"/>
      <c r="M255" s="80"/>
      <c r="N255" s="80"/>
      <c r="O255" s="80"/>
      <c r="P255" s="33"/>
    </row>
    <row r="256" spans="5:16" x14ac:dyDescent="0.15">
      <c r="E256" s="33"/>
      <c r="F256" s="33"/>
      <c r="G256" s="80"/>
      <c r="H256" s="80"/>
      <c r="I256" s="80"/>
      <c r="J256" s="80"/>
      <c r="K256" s="80"/>
      <c r="L256" s="80"/>
      <c r="M256" s="80"/>
      <c r="N256" s="80"/>
      <c r="O256" s="80"/>
      <c r="P256" s="33"/>
    </row>
    <row r="257" spans="5:16" x14ac:dyDescent="0.15">
      <c r="E257" s="33"/>
      <c r="F257" s="33"/>
      <c r="G257" s="80"/>
      <c r="H257" s="80"/>
      <c r="I257" s="80"/>
      <c r="J257" s="80"/>
      <c r="K257" s="80"/>
      <c r="L257" s="80"/>
      <c r="M257" s="80"/>
      <c r="N257" s="80"/>
      <c r="O257" s="80"/>
      <c r="P257" s="33"/>
    </row>
  </sheetData>
  <mergeCells count="17">
    <mergeCell ref="G133:H133"/>
    <mergeCell ref="G67:H67"/>
    <mergeCell ref="G78:H78"/>
    <mergeCell ref="G89:H89"/>
    <mergeCell ref="G100:H100"/>
    <mergeCell ref="G111:H111"/>
    <mergeCell ref="E101:O101"/>
    <mergeCell ref="E68:O68"/>
    <mergeCell ref="G34:H34"/>
    <mergeCell ref="G45:H45"/>
    <mergeCell ref="B1:C1"/>
    <mergeCell ref="G56:H56"/>
    <mergeCell ref="G122:H122"/>
    <mergeCell ref="E2:O2"/>
    <mergeCell ref="E35:O35"/>
    <mergeCell ref="G12:H12"/>
    <mergeCell ref="G23:H23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C12 F133 I133 F122 I122 F12 I12 F23 I23 F34 I34 F45 I45 F56 I56 F67 I67 F78 I78 F89 I89 F100 I100 F111 I11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5E40-2E6D-AF46-98B5-8E13827EDEB7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TIMESHEET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2018-05-25T08:57:01Z</dcterms:created>
  <dcterms:modified xsi:type="dcterms:W3CDTF">2022-04-04T14:27:26Z</dcterms:modified>
</cp:coreProperties>
</file>